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always" codeName="ThisWorkbook" defaultThemeVersion="166925"/>
  <mc:AlternateContent xmlns:mc="http://schemas.openxmlformats.org/markup-compatibility/2006">
    <mc:Choice Requires="x15">
      <x15ac:absPath xmlns:x15ac="http://schemas.microsoft.com/office/spreadsheetml/2010/11/ac" url="https://harrowcouncil-my.sharepoint.com/personal/mohammed_azram_harrow_gov_uk/Documents/Desktop/LocaL Plan exam library 2025/Core Submission Documents/CSD03/"/>
    </mc:Choice>
  </mc:AlternateContent>
  <xr:revisionPtr revIDLastSave="9" documentId="8_{F9157DFA-CF33-49AF-A57C-937507B85133}" xr6:coauthVersionLast="47" xr6:coauthVersionMax="47" xr10:uidLastSave="{E2A7CC0E-865D-4E23-BB2D-F9F4511D8E61}"/>
  <bookViews>
    <workbookView minimized="1" xWindow="8870" yWindow="860" windowWidth="13560" windowHeight="8620" activeTab="1" xr2:uid="{FDCF87E0-E831-42E6-9F74-12FECF992AAF}"/>
  </bookViews>
  <sheets>
    <sheet name="Front Page" sheetId="1" r:id="rId1"/>
    <sheet name="Disclaimer" sheetId="2" r:id="rId2"/>
    <sheet name="Methodology" sheetId="4" r:id="rId3"/>
    <sheet name="CEs" sheetId="53" state="hidden" r:id="rId4"/>
    <sheet name="RAG" sheetId="7" r:id="rId5"/>
    <sheet name="Significance Description" sheetId="5" r:id="rId6"/>
    <sheet name="Summary" sheetId="6" r:id="rId7"/>
    <sheet name="Queens_House_Carpark" sheetId="16" r:id="rId8"/>
    <sheet name="Harrow_on_the_Hill" sheetId="17" r:id="rId9"/>
    <sheet name="College_Road" sheetId="49" r:id="rId10"/>
    <sheet name="Havelock_Place" sheetId="48" r:id="rId11"/>
    <sheet name="Station_Road_East" sheetId="33" r:id="rId12"/>
    <sheet name="Greenhill_Way" sheetId="46" r:id="rId13"/>
    <sheet name="Tesco_Station_Road" sheetId="12" r:id="rId14"/>
    <sheet name="Former_Royal_Mail_Office" sheetId="38" r:id="rId15"/>
    <sheet name="Poets_Corner" sheetId="21" r:id="rId16"/>
    <sheet name="Wealdstone_Parole_Office" sheetId="36" r:id="rId17"/>
    <sheet name="Carpark_Ellen_Webb_Drive" sheetId="15" r:id="rId18"/>
    <sheet name="Peel_Road" sheetId="37" r:id="rId19"/>
    <sheet name="Travis_Perkins_Wealdstone" sheetId="39" r:id="rId20"/>
    <sheet name="Byron_Quarter" sheetId="22" r:id="rId21"/>
    <sheet name="Iceland_Wealdstone" sheetId="14" r:id="rId22"/>
    <sheet name="Kodak" sheetId="35" r:id="rId23"/>
    <sheet name="Former_Kodak_Offices" sheetId="34" r:id="rId24"/>
    <sheet name="RNOH" sheetId="32" r:id="rId25"/>
    <sheet name="Watling_Farm" sheetId="50" r:id="rId26"/>
    <sheet name="Waitrose_South_Harrow" sheetId="54" r:id="rId27"/>
    <sheet name="Roxeth_Library_Clinic" sheetId="28" r:id="rId28"/>
    <sheet name="Northolt_Rd_Nursery" sheetId="45" r:id="rId29"/>
    <sheet name="Grange_Farm" sheetId="23" r:id="rId30"/>
    <sheet name="Harrow_School_Estate" sheetId="30" r:id="rId31"/>
    <sheet name="Brethrens_Meeting_Hall" sheetId="24" r:id="rId32"/>
    <sheet name="Rayners_Lane_Station_Carpark" sheetId="18" r:id="rId33"/>
    <sheet name="Harrow_West_Conservative" sheetId="52" r:id="rId34"/>
    <sheet name="Pinner_Telephone_Exchange" sheetId="43" r:id="rId35"/>
    <sheet name="Harrow_View_Telephone_Exchange" sheetId="41" r:id="rId36"/>
    <sheet name="North_Harrow_Methodist_Church" sheetId="47" r:id="rId37"/>
    <sheet name="Hatch_End_Telephone_Exchange" sheetId="40" r:id="rId38"/>
    <sheet name="Harrow_Arts_Centre" sheetId="31" r:id="rId39"/>
    <sheet name="Vernon_Lodge" sheetId="44" r:id="rId40"/>
    <sheet name="Belmont_Clinic" sheetId="29" r:id="rId41"/>
    <sheet name="Travellers_Rest_Kenton_Road" sheetId="25" r:id="rId42"/>
    <sheet name="Kenton_Rd_Telephone_Exchange" sheetId="42" r:id="rId43"/>
    <sheet name="Wolstenholme" sheetId="51" r:id="rId44"/>
    <sheet name="Marsh_Lane_Gas_Holders" sheetId="26" r:id="rId45"/>
    <sheet name="Canons_Park_Station_Carpark" sheetId="19" r:id="rId46"/>
    <sheet name="Anmer_Lodge" sheetId="27" r:id="rId47"/>
    <sheet name="Stanmore_Station_Carpark" sheetId="20" r:id="rId48"/>
  </sheets>
  <externalReferences>
    <externalReference r:id="rId49"/>
    <externalReference r:id="rId50"/>
    <externalReference r:id="rId51"/>
    <externalReference r:id="rId52"/>
  </externalReferences>
  <definedNames>
    <definedName name="_xlnm._FilterDatabase" localSheetId="46" hidden="1">Anmer_Lodge!$A$11:$Q$91</definedName>
    <definedName name="_xlnm._FilterDatabase" localSheetId="40" hidden="1">Belmont_Clinic!$A$11:$Q$91</definedName>
    <definedName name="_xlnm._FilterDatabase" localSheetId="31" hidden="1">Brethrens_Meeting_Hall!$A$11:$Q$91</definedName>
    <definedName name="_xlnm._FilterDatabase" localSheetId="20" hidden="1">Byron_Quarter!$A$11:$Q$91</definedName>
    <definedName name="_xlnm._FilterDatabase" localSheetId="45" hidden="1">Canons_Park_Station_Carpark!$A$11:$Q$91</definedName>
    <definedName name="_xlnm._FilterDatabase" localSheetId="17" hidden="1">Carpark_Ellen_Webb_Drive!$A$11:$Q$91</definedName>
    <definedName name="_xlnm._FilterDatabase" localSheetId="9" hidden="1">College_Road!$A$11:$Q$91</definedName>
    <definedName name="_xlnm._FilterDatabase" localSheetId="23" hidden="1">Former_Kodak_Offices!$A$11:$Q$91</definedName>
    <definedName name="_xlnm._FilterDatabase" localSheetId="14" hidden="1">Former_Royal_Mail_Office!$A$11:$Q$91</definedName>
    <definedName name="_xlnm._FilterDatabase" localSheetId="29" hidden="1">Grange_Farm!$A$11:$Q$91</definedName>
    <definedName name="_xlnm._FilterDatabase" localSheetId="12" hidden="1">Greenhill_Way!$A$11:$Q$91</definedName>
    <definedName name="_xlnm._FilterDatabase" localSheetId="38" hidden="1">Harrow_Arts_Centre!$A$11:$Q$91</definedName>
    <definedName name="_xlnm._FilterDatabase" localSheetId="8" hidden="1">Harrow_on_the_Hill!$A$11:$Q$91</definedName>
    <definedName name="_xlnm._FilterDatabase" localSheetId="30" hidden="1">Harrow_School_Estate!$A$11:$Q$91</definedName>
    <definedName name="_xlnm._FilterDatabase" localSheetId="35" hidden="1">Harrow_View_Telephone_Exchange!$A$11:$Q$91</definedName>
    <definedName name="_xlnm._FilterDatabase" localSheetId="33" hidden="1">Harrow_West_Conservative!$A$11:$Q$91</definedName>
    <definedName name="_xlnm._FilterDatabase" localSheetId="37" hidden="1">Hatch_End_Telephone_Exchange!$A$11:$Q$91</definedName>
    <definedName name="_xlnm._FilterDatabase" localSheetId="10" hidden="1">Havelock_Place!$A$11:$Q$91</definedName>
    <definedName name="_xlnm._FilterDatabase" localSheetId="21" hidden="1">Iceland_Wealdstone!$A$11:$Q$91</definedName>
    <definedName name="_xlnm._FilterDatabase" localSheetId="42" hidden="1">Kenton_Rd_Telephone_Exchange!$A$11:$Q$91</definedName>
    <definedName name="_xlnm._FilterDatabase" localSheetId="22" hidden="1">Kodak!$A$11:$Q$91</definedName>
    <definedName name="_xlnm._FilterDatabase" localSheetId="44" hidden="1">Marsh_Lane_Gas_Holders!$A$11:$Q$91</definedName>
    <definedName name="_xlnm._FilterDatabase" localSheetId="36" hidden="1">North_Harrow_Methodist_Church!$A$11:$Q$91</definedName>
    <definedName name="_xlnm._FilterDatabase" localSheetId="28" hidden="1">Northolt_Rd_Nursery!$A$11:$Q$91</definedName>
    <definedName name="_xlnm._FilterDatabase" localSheetId="18" hidden="1">Peel_Road!$A$11:$Q$91</definedName>
    <definedName name="_xlnm._FilterDatabase" localSheetId="34" hidden="1">Pinner_Telephone_Exchange!$A$11:$Q$91</definedName>
    <definedName name="_xlnm._FilterDatabase" localSheetId="15" hidden="1">Poets_Corner!$A$11:$Q$91</definedName>
    <definedName name="_xlnm._FilterDatabase" localSheetId="7" hidden="1">Queens_House_Carpark!$A$11:$Q$91</definedName>
    <definedName name="_xlnm._FilterDatabase" localSheetId="4" hidden="1">RAG!$B$3:$BB$60</definedName>
    <definedName name="_xlnm._FilterDatabase" localSheetId="32" hidden="1">Rayners_Lane_Station_Carpark!$A$11:$Q$91</definedName>
    <definedName name="_xlnm._FilterDatabase" localSheetId="24" hidden="1">RNOH!$A$11:$Q$91</definedName>
    <definedName name="_xlnm._FilterDatabase" localSheetId="27" hidden="1">Roxeth_Library_Clinic!$A$11:$Q$91</definedName>
    <definedName name="_xlnm._FilterDatabase" localSheetId="47" hidden="1">Stanmore_Station_Carpark!$A$11:$Q$91</definedName>
    <definedName name="_xlnm._FilterDatabase" localSheetId="11" hidden="1">Station_Road_East!$A$11:$Q$91</definedName>
    <definedName name="_xlnm._FilterDatabase" localSheetId="13" hidden="1">Tesco_Station_Road!$A$11:$Q$91</definedName>
    <definedName name="_xlnm._FilterDatabase" localSheetId="41" hidden="1">Travellers_Rest_Kenton_Road!$A$11:$Q$91</definedName>
    <definedName name="_xlnm._FilterDatabase" localSheetId="19" hidden="1">Travis_Perkins_Wealdstone!$A$11:$Q$91</definedName>
    <definedName name="_xlnm._FilterDatabase" localSheetId="39" hidden="1">Vernon_Lodge!$A$11:$Q$91</definedName>
    <definedName name="_xlnm._FilterDatabase" localSheetId="26" hidden="1">Waitrose_South_Harrow!$A$11:$Q$91</definedName>
    <definedName name="_xlnm._FilterDatabase" localSheetId="25" hidden="1">Watling_Farm!$A$11:$Q$91</definedName>
    <definedName name="_xlnm._FilterDatabase" localSheetId="16" hidden="1">Wealdstone_Parole_Office!$A$11:$Q$91</definedName>
    <definedName name="_xlnm._FilterDatabase" localSheetId="43" hidden="1">Wolstenholme!$A$11:$Q$91</definedName>
    <definedName name="Assessment">[1]Lists!$F$4:$F$8</definedName>
    <definedName name="DI_1">'[2]17M1'!$U$6:$U$9</definedName>
    <definedName name="Direct">#REF!</definedName>
    <definedName name="Direct2">#REF!</definedName>
    <definedName name="directcu">#REF!</definedName>
    <definedName name="duplicate">#REF!</definedName>
    <definedName name="DUR_1">'[2]17M1'!$V$6:$V$11</definedName>
    <definedName name="duration">#REF!</definedName>
    <definedName name="duration2">#REF!</definedName>
    <definedName name="extt">#REF!</definedName>
    <definedName name="gar">[2]RAG!$BT$20:$BT$22</definedName>
    <definedName name="local">#REF!</definedName>
    <definedName name="Local_Low">#REF!</definedName>
    <definedName name="MAG">'[2]17M1'!$T$11:$T$20</definedName>
    <definedName name="Names">#REF!</definedName>
    <definedName name="PER">#REF!</definedName>
    <definedName name="perm">#REF!</definedName>
    <definedName name="Permanent_Irreversible">#REF!</definedName>
    <definedName name="_xlnm.Print_Area" localSheetId="0">'Front Page'!$B$2:$L$38</definedName>
    <definedName name="_xlnm.Print_Area">[3]Sheet1!$A$1:$M$82</definedName>
    <definedName name="RAG">#REF!</definedName>
    <definedName name="Short">#REF!</definedName>
    <definedName name="sig">#REF!</definedName>
    <definedName name="sig_1">'[2]17M1'!$Z$6:$Z$11</definedName>
    <definedName name="sigg">#REF!</definedName>
    <definedName name="Significant_Positive">#REF!</definedName>
    <definedName name="sigs">#REF!</definedName>
    <definedName name="Standards">[1]Lists!$B$4:$B$13</definedName>
    <definedName name="TEMPPER">'[2]17M1'!$W$6:$W$10</definedName>
    <definedName name="Yes">'[2]17M1'!$T$6:$T$8</definedName>
    <definedName name="yes1">#REF!</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2" i="54" l="1"/>
  <c r="W91" i="54"/>
  <c r="Z88" i="54"/>
  <c r="Z81" i="54"/>
  <c r="Z76" i="54"/>
  <c r="Z69" i="54"/>
  <c r="Z61" i="54"/>
  <c r="Z58" i="54"/>
  <c r="Z53" i="54"/>
  <c r="Z51" i="54"/>
  <c r="Z46" i="54"/>
  <c r="Z40" i="54"/>
  <c r="Z32" i="54"/>
  <c r="Z24" i="54"/>
  <c r="Z22" i="54"/>
  <c r="Z12" i="54"/>
  <c r="H53" i="54"/>
  <c r="G76" i="54"/>
  <c r="G81" i="54"/>
  <c r="F53" i="54"/>
  <c r="G51" i="54"/>
  <c r="H46" i="54"/>
  <c r="F58" i="54"/>
  <c r="G22" i="54"/>
  <c r="F46" i="54"/>
  <c r="H22" i="54"/>
  <c r="H69" i="54"/>
  <c r="H76" i="54"/>
  <c r="F69" i="54"/>
  <c r="G53" i="54"/>
  <c r="G88" i="54"/>
  <c r="H58" i="54"/>
  <c r="G32" i="54"/>
  <c r="F88" i="54"/>
  <c r="H12" i="54"/>
  <c r="H61" i="54"/>
  <c r="G46" i="54"/>
  <c r="H24" i="54"/>
  <c r="H88" i="54"/>
  <c r="F32" i="54"/>
  <c r="H40" i="54"/>
  <c r="H81" i="54"/>
  <c r="G69" i="54"/>
  <c r="F12" i="54"/>
  <c r="F24" i="54"/>
  <c r="F81" i="54"/>
  <c r="H32" i="54"/>
  <c r="F51" i="54"/>
  <c r="F76" i="54"/>
  <c r="F40" i="54"/>
  <c r="G61" i="54"/>
  <c r="G12" i="54"/>
  <c r="F61" i="54"/>
  <c r="F22" i="54"/>
  <c r="G58" i="54"/>
  <c r="G24" i="54"/>
  <c r="H51" i="54"/>
  <c r="G40" i="54"/>
  <c r="V12" i="48" l="1"/>
  <c r="V12" i="49"/>
  <c r="V12" i="50"/>
  <c r="V12" i="51"/>
  <c r="V12" i="52"/>
  <c r="W91" i="52"/>
  <c r="Z88" i="52"/>
  <c r="Z81" i="52"/>
  <c r="Z76" i="52"/>
  <c r="Z69" i="52"/>
  <c r="Z61" i="52"/>
  <c r="Z58" i="52"/>
  <c r="Z53" i="52"/>
  <c r="Z51" i="52"/>
  <c r="Z46" i="52"/>
  <c r="Z40" i="52"/>
  <c r="Z32" i="52"/>
  <c r="Z24" i="52"/>
  <c r="Z22" i="52"/>
  <c r="Z12" i="52"/>
  <c r="W91" i="51"/>
  <c r="Z88" i="51"/>
  <c r="Z81" i="51"/>
  <c r="Z76" i="51"/>
  <c r="Z69" i="51"/>
  <c r="Z61" i="51"/>
  <c r="Z58" i="51"/>
  <c r="Z53" i="51"/>
  <c r="Z51" i="51"/>
  <c r="Z46" i="51"/>
  <c r="Z40" i="51"/>
  <c r="Z32" i="51"/>
  <c r="Z24" i="51"/>
  <c r="Z22" i="51"/>
  <c r="Z12" i="51"/>
  <c r="W91" i="50"/>
  <c r="Z88" i="50"/>
  <c r="Z81" i="50"/>
  <c r="Z76" i="50"/>
  <c r="Z69" i="50"/>
  <c r="Z61" i="50"/>
  <c r="Z58" i="50"/>
  <c r="Z53" i="50"/>
  <c r="Z51" i="50"/>
  <c r="Z46" i="50"/>
  <c r="Z40" i="50"/>
  <c r="Z32" i="50"/>
  <c r="Z24" i="50"/>
  <c r="Z22" i="50"/>
  <c r="Z12" i="50"/>
  <c r="W91" i="49"/>
  <c r="Z88" i="49"/>
  <c r="Z81" i="49"/>
  <c r="Z76" i="49"/>
  <c r="Z69" i="49"/>
  <c r="Z61" i="49"/>
  <c r="Z58" i="49"/>
  <c r="Z53" i="49"/>
  <c r="Z51" i="49"/>
  <c r="Z46" i="49"/>
  <c r="Z40" i="49"/>
  <c r="Z32" i="49"/>
  <c r="Z24" i="49"/>
  <c r="Z22" i="49"/>
  <c r="Z12" i="49"/>
  <c r="W91" i="48"/>
  <c r="Z88" i="48"/>
  <c r="Z81" i="48"/>
  <c r="Z76" i="48"/>
  <c r="Z69" i="48"/>
  <c r="Z61" i="48"/>
  <c r="Z58" i="48"/>
  <c r="Z53" i="48"/>
  <c r="Z51" i="48"/>
  <c r="Z46" i="48"/>
  <c r="Z40" i="48"/>
  <c r="Z32" i="48"/>
  <c r="Z24" i="48"/>
  <c r="Z22" i="48"/>
  <c r="Z12" i="48"/>
  <c r="W91" i="47"/>
  <c r="Z88" i="47"/>
  <c r="Z81" i="47"/>
  <c r="Z76" i="47"/>
  <c r="Z69" i="47"/>
  <c r="Z61" i="47"/>
  <c r="Z58" i="47"/>
  <c r="Z53" i="47"/>
  <c r="Z51" i="47"/>
  <c r="Z46" i="47"/>
  <c r="Z40" i="47"/>
  <c r="Z32" i="47"/>
  <c r="Z24" i="47"/>
  <c r="Z22" i="47"/>
  <c r="Z12" i="47"/>
  <c r="V12" i="47"/>
  <c r="W91" i="46"/>
  <c r="Z88" i="46"/>
  <c r="Z81" i="46"/>
  <c r="Z76" i="46"/>
  <c r="Z69" i="46"/>
  <c r="Z61" i="46"/>
  <c r="Z58" i="46"/>
  <c r="Z53" i="46"/>
  <c r="Z51" i="46"/>
  <c r="Z46" i="46"/>
  <c r="Z40" i="46"/>
  <c r="Z32" i="46"/>
  <c r="Z24" i="46"/>
  <c r="Z22" i="46"/>
  <c r="Z12" i="46"/>
  <c r="V12" i="46"/>
  <c r="W91" i="45"/>
  <c r="Z88" i="45"/>
  <c r="Z81" i="45"/>
  <c r="Z76" i="45"/>
  <c r="Z69" i="45"/>
  <c r="Z61" i="45"/>
  <c r="Z58" i="45"/>
  <c r="Z53" i="45"/>
  <c r="Z51" i="45"/>
  <c r="Z46" i="45"/>
  <c r="Z40" i="45"/>
  <c r="Z32" i="45"/>
  <c r="Z24" i="45"/>
  <c r="Z22" i="45"/>
  <c r="Z12" i="45"/>
  <c r="V12" i="45"/>
  <c r="W91" i="44"/>
  <c r="Z88" i="44"/>
  <c r="Z81" i="44"/>
  <c r="Z76" i="44"/>
  <c r="Z69" i="44"/>
  <c r="Z61" i="44"/>
  <c r="Z58" i="44"/>
  <c r="Z53" i="44"/>
  <c r="Z51" i="44"/>
  <c r="Z46" i="44"/>
  <c r="Z40" i="44"/>
  <c r="Z32" i="44"/>
  <c r="Z24" i="44"/>
  <c r="Z22" i="44"/>
  <c r="Z12" i="44"/>
  <c r="V12" i="44"/>
  <c r="W91" i="43"/>
  <c r="Z88" i="43"/>
  <c r="Z81" i="43"/>
  <c r="Z76" i="43"/>
  <c r="Z69" i="43"/>
  <c r="Z61" i="43"/>
  <c r="Z58" i="43"/>
  <c r="Z53" i="43"/>
  <c r="Z51" i="43"/>
  <c r="Z46" i="43"/>
  <c r="Z40" i="43"/>
  <c r="Z32" i="43"/>
  <c r="Z24" i="43"/>
  <c r="Z22" i="43"/>
  <c r="Z12" i="43"/>
  <c r="V12" i="43"/>
  <c r="W91" i="42"/>
  <c r="Z88" i="42"/>
  <c r="Z81" i="42"/>
  <c r="Z76" i="42"/>
  <c r="Z69" i="42"/>
  <c r="Z61" i="42"/>
  <c r="Z58" i="42"/>
  <c r="Z53" i="42"/>
  <c r="Z51" i="42"/>
  <c r="Z46" i="42"/>
  <c r="Z40" i="42"/>
  <c r="Z32" i="42"/>
  <c r="Z24" i="42"/>
  <c r="Z22" i="42"/>
  <c r="Z12" i="42"/>
  <c r="V12" i="42"/>
  <c r="W91" i="41"/>
  <c r="Z88" i="41"/>
  <c r="Z81" i="41"/>
  <c r="Z76" i="41"/>
  <c r="Z69" i="41"/>
  <c r="Z61" i="41"/>
  <c r="Z58" i="41"/>
  <c r="Z53" i="41"/>
  <c r="Z51" i="41"/>
  <c r="Z46" i="41"/>
  <c r="Z40" i="41"/>
  <c r="Z32" i="41"/>
  <c r="Z24" i="41"/>
  <c r="Z22" i="41"/>
  <c r="Z12" i="41"/>
  <c r="V12" i="41"/>
  <c r="W91" i="40"/>
  <c r="Z88" i="40"/>
  <c r="Z81" i="40"/>
  <c r="Z76" i="40"/>
  <c r="Z69" i="40"/>
  <c r="Z61" i="40"/>
  <c r="Z58" i="40"/>
  <c r="Z53" i="40"/>
  <c r="Z51" i="40"/>
  <c r="Z46" i="40"/>
  <c r="Z40" i="40"/>
  <c r="Z32" i="40"/>
  <c r="Z24" i="40"/>
  <c r="Z22" i="40"/>
  <c r="Z12" i="40"/>
  <c r="V12" i="40"/>
  <c r="W91" i="39"/>
  <c r="Z88" i="39"/>
  <c r="Z81" i="39"/>
  <c r="Z76" i="39"/>
  <c r="Z69" i="39"/>
  <c r="Z61" i="39"/>
  <c r="Z58" i="39"/>
  <c r="Z53" i="39"/>
  <c r="Z51" i="39"/>
  <c r="Z46" i="39"/>
  <c r="Z40" i="39"/>
  <c r="Z32" i="39"/>
  <c r="Z24" i="39"/>
  <c r="Z22" i="39"/>
  <c r="Z12" i="39"/>
  <c r="V12" i="39"/>
  <c r="W91" i="38"/>
  <c r="Z88" i="38"/>
  <c r="Z81" i="38"/>
  <c r="Z76" i="38"/>
  <c r="Z69" i="38"/>
  <c r="Z61" i="38"/>
  <c r="Z58" i="38"/>
  <c r="Z53" i="38"/>
  <c r="Z51" i="38"/>
  <c r="Z46" i="38"/>
  <c r="Z40" i="38"/>
  <c r="Z32" i="38"/>
  <c r="Z24" i="38"/>
  <c r="Z22" i="38"/>
  <c r="Z12" i="38"/>
  <c r="V12" i="38"/>
  <c r="W91" i="37"/>
  <c r="Z88" i="37"/>
  <c r="Z81" i="37"/>
  <c r="Z76" i="37"/>
  <c r="Z69" i="37"/>
  <c r="Z61" i="37"/>
  <c r="Z58" i="37"/>
  <c r="Z53" i="37"/>
  <c r="Z51" i="37"/>
  <c r="Z46" i="37"/>
  <c r="Z40" i="37"/>
  <c r="Z32" i="37"/>
  <c r="Z24" i="37"/>
  <c r="Z22" i="37"/>
  <c r="Z12" i="37"/>
  <c r="V12" i="37"/>
  <c r="W91" i="36"/>
  <c r="Z88" i="36"/>
  <c r="Z81" i="36"/>
  <c r="Z76" i="36"/>
  <c r="Z69" i="36"/>
  <c r="Z61" i="36"/>
  <c r="Z58" i="36"/>
  <c r="Z53" i="36"/>
  <c r="Z51" i="36"/>
  <c r="Z46" i="36"/>
  <c r="Z40" i="36"/>
  <c r="Z32" i="36"/>
  <c r="Z24" i="36"/>
  <c r="Z22" i="36"/>
  <c r="Z12" i="36"/>
  <c r="V12" i="36"/>
  <c r="W91" i="35"/>
  <c r="Z88" i="35"/>
  <c r="Z81" i="35"/>
  <c r="Z76" i="35"/>
  <c r="Z69" i="35"/>
  <c r="Z61" i="35"/>
  <c r="Z58" i="35"/>
  <c r="Z53" i="35"/>
  <c r="Z51" i="35"/>
  <c r="Z46" i="35"/>
  <c r="Z40" i="35"/>
  <c r="Z32" i="35"/>
  <c r="Z24" i="35"/>
  <c r="Z22" i="35"/>
  <c r="Z12" i="35"/>
  <c r="V12" i="35"/>
  <c r="W91" i="34"/>
  <c r="Z88" i="34"/>
  <c r="Z81" i="34"/>
  <c r="Z76" i="34"/>
  <c r="Z69" i="34"/>
  <c r="Z61" i="34"/>
  <c r="Z58" i="34"/>
  <c r="Z53" i="34"/>
  <c r="Z51" i="34"/>
  <c r="Z46" i="34"/>
  <c r="Z40" i="34"/>
  <c r="Z32" i="34"/>
  <c r="Z24" i="34"/>
  <c r="Z22" i="34"/>
  <c r="Z12" i="34"/>
  <c r="V12" i="34"/>
  <c r="W91" i="33"/>
  <c r="Z88" i="33"/>
  <c r="Z81" i="33"/>
  <c r="Z76" i="33"/>
  <c r="Z69" i="33"/>
  <c r="Z61" i="33"/>
  <c r="Z58" i="33"/>
  <c r="Z53" i="33"/>
  <c r="Z51" i="33"/>
  <c r="Z46" i="33"/>
  <c r="Z40" i="33"/>
  <c r="Z32" i="33"/>
  <c r="Z24" i="33"/>
  <c r="Z22" i="33"/>
  <c r="Z12" i="33"/>
  <c r="V12" i="33"/>
  <c r="W91" i="32"/>
  <c r="Z88" i="32"/>
  <c r="Z81" i="32"/>
  <c r="Z76" i="32"/>
  <c r="Z69" i="32"/>
  <c r="Z61" i="32"/>
  <c r="Z58" i="32"/>
  <c r="Z53" i="32"/>
  <c r="Z51" i="32"/>
  <c r="Z46" i="32"/>
  <c r="Z40" i="32"/>
  <c r="Z32" i="32"/>
  <c r="Z24" i="32"/>
  <c r="Z22" i="32"/>
  <c r="Z12" i="32"/>
  <c r="V12" i="32"/>
  <c r="W91" i="31"/>
  <c r="Z88" i="31"/>
  <c r="Z81" i="31"/>
  <c r="Z76" i="31"/>
  <c r="Z69" i="31"/>
  <c r="Z61" i="31"/>
  <c r="Z58" i="31"/>
  <c r="Z53" i="31"/>
  <c r="Z51" i="31"/>
  <c r="Z46" i="31"/>
  <c r="Z40" i="31"/>
  <c r="Z32" i="31"/>
  <c r="Z24" i="31"/>
  <c r="Z22" i="31"/>
  <c r="Z12" i="31"/>
  <c r="V12" i="31"/>
  <c r="W91" i="30"/>
  <c r="Z88" i="30"/>
  <c r="Z81" i="30"/>
  <c r="Z76" i="30"/>
  <c r="Z69" i="30"/>
  <c r="Z61" i="30"/>
  <c r="Z58" i="30"/>
  <c r="Z53" i="30"/>
  <c r="Z51" i="30"/>
  <c r="Z46" i="30"/>
  <c r="Z40" i="30"/>
  <c r="Z32" i="30"/>
  <c r="Z24" i="30"/>
  <c r="Z22" i="30"/>
  <c r="Z12" i="30"/>
  <c r="V12" i="30"/>
  <c r="W91" i="29"/>
  <c r="Z88" i="29"/>
  <c r="Z81" i="29"/>
  <c r="Z76" i="29"/>
  <c r="Z69" i="29"/>
  <c r="Z61" i="29"/>
  <c r="Z58" i="29"/>
  <c r="Z53" i="29"/>
  <c r="Z51" i="29"/>
  <c r="Z46" i="29"/>
  <c r="Z40" i="29"/>
  <c r="Z32" i="29"/>
  <c r="Z24" i="29"/>
  <c r="Z22" i="29"/>
  <c r="Z12" i="29"/>
  <c r="V12" i="29"/>
  <c r="W91" i="28"/>
  <c r="Z88" i="28"/>
  <c r="Z81" i="28"/>
  <c r="Z76" i="28"/>
  <c r="Z69" i="28"/>
  <c r="Z61" i="28"/>
  <c r="Z58" i="28"/>
  <c r="Z53" i="28"/>
  <c r="Z51" i="28"/>
  <c r="Z46" i="28"/>
  <c r="Z40" i="28"/>
  <c r="Z32" i="28"/>
  <c r="Z24" i="28"/>
  <c r="Z22" i="28"/>
  <c r="Z12" i="28"/>
  <c r="V12" i="28"/>
  <c r="W91" i="27"/>
  <c r="Z88" i="27"/>
  <c r="Z81" i="27"/>
  <c r="Z76" i="27"/>
  <c r="Z69" i="27"/>
  <c r="Z61" i="27"/>
  <c r="Z58" i="27"/>
  <c r="Z53" i="27"/>
  <c r="Z51" i="27"/>
  <c r="Z46" i="27"/>
  <c r="Z40" i="27"/>
  <c r="Z32" i="27"/>
  <c r="Z24" i="27"/>
  <c r="Z22" i="27"/>
  <c r="Z12" i="27"/>
  <c r="V12" i="27"/>
  <c r="W91" i="26"/>
  <c r="Z88" i="26"/>
  <c r="Z81" i="26"/>
  <c r="Z76" i="26"/>
  <c r="Z69" i="26"/>
  <c r="Z61" i="26"/>
  <c r="Z58" i="26"/>
  <c r="Z53" i="26"/>
  <c r="Z51" i="26"/>
  <c r="Z46" i="26"/>
  <c r="Z40" i="26"/>
  <c r="Z32" i="26"/>
  <c r="Z24" i="26"/>
  <c r="Z22" i="26"/>
  <c r="Z12" i="26"/>
  <c r="V12" i="26"/>
  <c r="W91" i="25"/>
  <c r="Z88" i="25"/>
  <c r="Z81" i="25"/>
  <c r="Z76" i="25"/>
  <c r="Z69" i="25"/>
  <c r="Z61" i="25"/>
  <c r="Z58" i="25"/>
  <c r="Z53" i="25"/>
  <c r="Z51" i="25"/>
  <c r="Z46" i="25"/>
  <c r="Z40" i="25"/>
  <c r="Z32" i="25"/>
  <c r="Z24" i="25"/>
  <c r="Z22" i="25"/>
  <c r="Z12" i="25"/>
  <c r="V12" i="25"/>
  <c r="W91" i="24"/>
  <c r="Z88" i="24"/>
  <c r="Z81" i="24"/>
  <c r="Z76" i="24"/>
  <c r="Z69" i="24"/>
  <c r="Z61" i="24"/>
  <c r="Z58" i="24"/>
  <c r="Z53" i="24"/>
  <c r="Z51" i="24"/>
  <c r="Z46" i="24"/>
  <c r="Z40" i="24"/>
  <c r="Z32" i="24"/>
  <c r="Z24" i="24"/>
  <c r="Z22" i="24"/>
  <c r="Z12" i="24"/>
  <c r="V12" i="24"/>
  <c r="W91" i="23"/>
  <c r="Z88" i="23"/>
  <c r="Z81" i="23"/>
  <c r="Z76" i="23"/>
  <c r="Z69" i="23"/>
  <c r="Z61" i="23"/>
  <c r="Z58" i="23"/>
  <c r="Z53" i="23"/>
  <c r="Z51" i="23"/>
  <c r="Z46" i="23"/>
  <c r="Z40" i="23"/>
  <c r="Z32" i="23"/>
  <c r="Z24" i="23"/>
  <c r="Z22" i="23"/>
  <c r="Z12" i="23"/>
  <c r="V12" i="23"/>
  <c r="W91" i="22"/>
  <c r="Z88" i="22"/>
  <c r="Z81" i="22"/>
  <c r="Z76" i="22"/>
  <c r="Z69" i="22"/>
  <c r="Z61" i="22"/>
  <c r="Z58" i="22"/>
  <c r="Z53" i="22"/>
  <c r="Z51" i="22"/>
  <c r="Z46" i="22"/>
  <c r="Z40" i="22"/>
  <c r="Z32" i="22"/>
  <c r="Z24" i="22"/>
  <c r="Z22" i="22"/>
  <c r="Z12" i="22"/>
  <c r="V12" i="22"/>
  <c r="W91" i="21"/>
  <c r="Z88" i="21"/>
  <c r="Z81" i="21"/>
  <c r="Z76" i="21"/>
  <c r="Z69" i="21"/>
  <c r="Z61" i="21"/>
  <c r="Z58" i="21"/>
  <c r="Z53" i="21"/>
  <c r="Z51" i="21"/>
  <c r="Z46" i="21"/>
  <c r="Z40" i="21"/>
  <c r="Z32" i="21"/>
  <c r="Z24" i="21"/>
  <c r="Z22" i="21"/>
  <c r="Z12" i="21"/>
  <c r="V12" i="21"/>
  <c r="W91" i="20"/>
  <c r="Z88" i="20"/>
  <c r="Z81" i="20"/>
  <c r="Z76" i="20"/>
  <c r="Z69" i="20"/>
  <c r="Z61" i="20"/>
  <c r="Z58" i="20"/>
  <c r="Z53" i="20"/>
  <c r="Z51" i="20"/>
  <c r="Z46" i="20"/>
  <c r="Z40" i="20"/>
  <c r="Z32" i="20"/>
  <c r="Z24" i="20"/>
  <c r="Z22" i="20"/>
  <c r="Z12" i="20"/>
  <c r="V12" i="20"/>
  <c r="W91" i="19"/>
  <c r="Z88" i="19"/>
  <c r="Z81" i="19"/>
  <c r="Z76" i="19"/>
  <c r="Z69" i="19"/>
  <c r="Z61" i="19"/>
  <c r="Z58" i="19"/>
  <c r="Z53" i="19"/>
  <c r="Z51" i="19"/>
  <c r="Z46" i="19"/>
  <c r="Z40" i="19"/>
  <c r="Z32" i="19"/>
  <c r="Z24" i="19"/>
  <c r="Z22" i="19"/>
  <c r="Z12" i="19"/>
  <c r="V12" i="19"/>
  <c r="W91" i="18"/>
  <c r="Z88" i="18"/>
  <c r="Z81" i="18"/>
  <c r="Z76" i="18"/>
  <c r="Z69" i="18"/>
  <c r="Z61" i="18"/>
  <c r="Z58" i="18"/>
  <c r="Z53" i="18"/>
  <c r="Z51" i="18"/>
  <c r="Z46" i="18"/>
  <c r="Z40" i="18"/>
  <c r="Z32" i="18"/>
  <c r="Z24" i="18"/>
  <c r="Z22" i="18"/>
  <c r="Z12" i="18"/>
  <c r="V12" i="18"/>
  <c r="W91" i="17"/>
  <c r="Z88" i="17"/>
  <c r="Z81" i="17"/>
  <c r="Z76" i="17"/>
  <c r="Z69" i="17"/>
  <c r="Z61" i="17"/>
  <c r="Z58" i="17"/>
  <c r="Z53" i="17"/>
  <c r="Z51" i="17"/>
  <c r="Z46" i="17"/>
  <c r="Z40" i="17"/>
  <c r="Z32" i="17"/>
  <c r="Z24" i="17"/>
  <c r="Z22" i="17"/>
  <c r="Z12" i="17"/>
  <c r="V12" i="17"/>
  <c r="W91" i="16"/>
  <c r="Z88" i="16"/>
  <c r="Z81" i="16"/>
  <c r="Z76" i="16"/>
  <c r="Z69" i="16"/>
  <c r="Z61" i="16"/>
  <c r="Z58" i="16"/>
  <c r="Z53" i="16"/>
  <c r="Z51" i="16"/>
  <c r="Z46" i="16"/>
  <c r="Z40" i="16"/>
  <c r="Z32" i="16"/>
  <c r="Z24" i="16"/>
  <c r="Z22" i="16"/>
  <c r="Z12" i="16"/>
  <c r="V12" i="16"/>
  <c r="W91" i="15"/>
  <c r="Z88" i="15"/>
  <c r="Z81" i="15"/>
  <c r="Z76" i="15"/>
  <c r="Z69" i="15"/>
  <c r="Z61" i="15"/>
  <c r="Z58" i="15"/>
  <c r="Z53" i="15"/>
  <c r="Z51" i="15"/>
  <c r="Z46" i="15"/>
  <c r="Z40" i="15"/>
  <c r="Z32" i="15"/>
  <c r="Z24" i="15"/>
  <c r="Z22" i="15"/>
  <c r="Z12" i="15"/>
  <c r="V12" i="15"/>
  <c r="W91" i="14"/>
  <c r="Z88" i="14"/>
  <c r="Z81" i="14"/>
  <c r="Z76" i="14"/>
  <c r="Z69" i="14"/>
  <c r="Z61" i="14"/>
  <c r="Z58" i="14"/>
  <c r="Z53" i="14"/>
  <c r="Z51" i="14"/>
  <c r="Z46" i="14"/>
  <c r="Z40" i="14"/>
  <c r="Z32" i="14"/>
  <c r="Z24" i="14"/>
  <c r="Z22" i="14"/>
  <c r="Z12" i="14"/>
  <c r="V12" i="14"/>
  <c r="V12" i="12" l="1"/>
  <c r="W91" i="12" l="1"/>
  <c r="Z88" i="12"/>
  <c r="Z81" i="12"/>
  <c r="Z76" i="12"/>
  <c r="Z69" i="12"/>
  <c r="Z61" i="12"/>
  <c r="Z58" i="12"/>
  <c r="Z53" i="12"/>
  <c r="Z51" i="12"/>
  <c r="Z46" i="12"/>
  <c r="Z40" i="12"/>
  <c r="Z32" i="12"/>
  <c r="Z24" i="12"/>
  <c r="Z22" i="12"/>
  <c r="Z12" i="12"/>
  <c r="P7" i="6" l="1" a="1"/>
  <c r="F69" i="20"/>
  <c r="F69" i="45"/>
  <c r="F61" i="48"/>
  <c r="H40" i="35"/>
  <c r="G88" i="44"/>
  <c r="G32" i="24"/>
  <c r="N22" i="6" a="1"/>
  <c r="F46" i="49"/>
  <c r="G69" i="20"/>
  <c r="F61" i="51"/>
  <c r="L40" i="6" a="1"/>
  <c r="H32" i="45"/>
  <c r="F61" i="26"/>
  <c r="F46" i="12"/>
  <c r="H81" i="45"/>
  <c r="G32" i="42"/>
  <c r="G40" i="32"/>
  <c r="G51" i="31"/>
  <c r="F81" i="46"/>
  <c r="G58" i="36"/>
  <c r="G12" i="17"/>
  <c r="G58" i="19"/>
  <c r="G22" i="27"/>
  <c r="H24" i="42"/>
  <c r="H81" i="40"/>
  <c r="F22" i="34"/>
  <c r="G58" i="15"/>
  <c r="G24" i="31"/>
  <c r="H58" i="20"/>
  <c r="G24" i="33"/>
  <c r="G24" i="15"/>
  <c r="H88" i="36"/>
  <c r="F81" i="36"/>
  <c r="G46" i="33"/>
  <c r="G61" i="51"/>
  <c r="J32" i="6" a="1"/>
  <c r="G76" i="47"/>
  <c r="H41" i="6" a="1"/>
  <c r="H61" i="35"/>
  <c r="F58" i="21"/>
  <c r="M35" i="6" a="1"/>
  <c r="O41" i="6" a="1"/>
  <c r="F46" i="38"/>
  <c r="I32" i="6" a="1"/>
  <c r="F88" i="27"/>
  <c r="F53" i="29"/>
  <c r="G32" i="31"/>
  <c r="H32" i="12"/>
  <c r="H58" i="17"/>
  <c r="G61" i="42"/>
  <c r="D20" i="6" a="1"/>
  <c r="H22" i="6" a="1"/>
  <c r="F40" i="47"/>
  <c r="C26" i="6" a="1"/>
  <c r="M36" i="6" a="1"/>
  <c r="J38" i="6" a="1"/>
  <c r="H69" i="34"/>
  <c r="G46" i="39"/>
  <c r="H61" i="12"/>
  <c r="G76" i="45"/>
  <c r="H81" i="47"/>
  <c r="H53" i="42"/>
  <c r="H53" i="46"/>
  <c r="F58" i="52"/>
  <c r="G69" i="24"/>
  <c r="G88" i="40"/>
  <c r="G40" i="23"/>
  <c r="M14" i="6" a="1"/>
  <c r="F41" i="6" a="1"/>
  <c r="F24" i="24"/>
  <c r="E38" i="6" a="1"/>
  <c r="G12" i="46"/>
  <c r="N33" i="6" a="1"/>
  <c r="N8" i="6" a="1"/>
  <c r="F12" i="25"/>
  <c r="H61" i="41"/>
  <c r="H33" i="6" a="1"/>
  <c r="F81" i="26"/>
  <c r="F88" i="20"/>
  <c r="H53" i="31"/>
  <c r="F53" i="48"/>
  <c r="H40" i="28"/>
  <c r="H69" i="23"/>
  <c r="G88" i="16"/>
  <c r="L36" i="6" a="1"/>
  <c r="F32" i="36"/>
  <c r="H12" i="45"/>
  <c r="F53" i="28"/>
  <c r="G40" i="20"/>
  <c r="F24" i="32"/>
  <c r="G22" i="49"/>
  <c r="H30" i="6" a="1"/>
  <c r="G51" i="48"/>
  <c r="F51" i="47"/>
  <c r="G24" i="24"/>
  <c r="F40" i="14"/>
  <c r="G22" i="23"/>
  <c r="F46" i="29"/>
  <c r="F81" i="18"/>
  <c r="H32" i="32"/>
  <c r="H14" i="6" a="1"/>
  <c r="H46" i="29"/>
  <c r="F53" i="18"/>
  <c r="I11" i="6" a="1"/>
  <c r="N4" i="6" a="1"/>
  <c r="N27" i="6" a="1"/>
  <c r="G12" i="48"/>
  <c r="F24" i="49"/>
  <c r="G61" i="33"/>
  <c r="G81" i="46"/>
  <c r="H51" i="17"/>
  <c r="I16" i="6" a="1"/>
  <c r="F76" i="16"/>
  <c r="G69" i="35"/>
  <c r="H53" i="47"/>
  <c r="D31" i="6" a="1"/>
  <c r="H53" i="44"/>
  <c r="H22" i="20"/>
  <c r="F61" i="30"/>
  <c r="F88" i="38"/>
  <c r="H32" i="15"/>
  <c r="H22" i="48"/>
  <c r="E17" i="6" a="1"/>
  <c r="F76" i="40"/>
  <c r="P9" i="6" a="1"/>
  <c r="G12" i="28"/>
  <c r="I14" i="6" a="1"/>
  <c r="I29" i="6" a="1"/>
  <c r="C44" i="6" a="1"/>
  <c r="F24" i="26"/>
  <c r="F40" i="38"/>
  <c r="G32" i="23"/>
  <c r="G24" i="12"/>
  <c r="F12" i="44"/>
  <c r="F12" i="23"/>
  <c r="H12" i="19"/>
  <c r="H81" i="33"/>
  <c r="O44" i="6" a="1"/>
  <c r="H76" i="45"/>
  <c r="H61" i="46"/>
  <c r="H24" i="50"/>
  <c r="F43" i="6" a="1"/>
  <c r="J42" i="6" a="1"/>
  <c r="F53" i="14"/>
  <c r="P43" i="6" a="1"/>
  <c r="H18" i="6" a="1"/>
  <c r="H46" i="41"/>
  <c r="H46" i="46"/>
  <c r="G46" i="14"/>
  <c r="H24" i="41"/>
  <c r="G32" i="33"/>
  <c r="H40" i="33"/>
  <c r="H24" i="6" a="1"/>
  <c r="F32" i="40"/>
  <c r="F24" i="14"/>
  <c r="G22" i="6" a="1"/>
  <c r="F22" i="27"/>
  <c r="F61" i="15"/>
  <c r="G81" i="45"/>
  <c r="H61" i="31"/>
  <c r="H61" i="24"/>
  <c r="G61" i="48"/>
  <c r="F22" i="18"/>
  <c r="G69" i="49"/>
  <c r="H76" i="17"/>
  <c r="H39" i="6" a="1"/>
  <c r="F88" i="32"/>
  <c r="G61" i="46"/>
  <c r="H53" i="34"/>
  <c r="G76" i="31"/>
  <c r="G61" i="35"/>
  <c r="G12" i="37"/>
  <c r="F24" i="52"/>
  <c r="J43" i="6" a="1"/>
  <c r="H88" i="24"/>
  <c r="G46" i="32"/>
  <c r="F69" i="34"/>
  <c r="H24" i="37"/>
  <c r="G61" i="18"/>
  <c r="F69" i="37"/>
  <c r="G81" i="30"/>
  <c r="F40" i="50"/>
  <c r="G58" i="29"/>
  <c r="H76" i="12"/>
  <c r="G69" i="26"/>
  <c r="G58" i="17"/>
  <c r="H32" i="43"/>
  <c r="F40" i="44"/>
  <c r="M40" i="6" a="1"/>
  <c r="G58" i="27"/>
  <c r="F58" i="46"/>
  <c r="F81" i="48"/>
  <c r="H26" i="6" a="1"/>
  <c r="F61" i="20"/>
  <c r="H22" i="47"/>
  <c r="K38" i="6" a="1"/>
  <c r="H76" i="42"/>
  <c r="F12" i="52"/>
  <c r="H58" i="36"/>
  <c r="H51" i="22"/>
  <c r="G69" i="32"/>
  <c r="G69" i="45"/>
  <c r="O29" i="6" a="1"/>
  <c r="F69" i="23"/>
  <c r="F32" i="32"/>
  <c r="G22" i="35"/>
  <c r="F40" i="48"/>
  <c r="F81" i="43"/>
  <c r="E22" i="6" a="1"/>
  <c r="H58" i="42"/>
  <c r="H53" i="36"/>
  <c r="F53" i="52"/>
  <c r="H8" i="6" a="1"/>
  <c r="F51" i="49"/>
  <c r="G88" i="17"/>
  <c r="H40" i="12"/>
  <c r="L8" i="6" a="1"/>
  <c r="L9" i="6" a="1"/>
  <c r="G12" i="33"/>
  <c r="H81" i="25"/>
  <c r="E26" i="6" a="1"/>
  <c r="G58" i="52"/>
  <c r="G81" i="25"/>
  <c r="P30" i="6" a="1"/>
  <c r="H58" i="39"/>
  <c r="G51" i="21"/>
  <c r="F51" i="25"/>
  <c r="G51" i="50"/>
  <c r="F20" i="6" a="1"/>
  <c r="G46" i="15"/>
  <c r="O26" i="6" a="1"/>
  <c r="G24" i="45"/>
  <c r="D6" i="6" a="1"/>
  <c r="E15" i="6" a="1"/>
  <c r="G88" i="48"/>
  <c r="M33" i="6" a="1"/>
  <c r="H46" i="33"/>
  <c r="F22" i="43"/>
  <c r="G32" i="20"/>
  <c r="H69" i="33"/>
  <c r="H12" i="28"/>
  <c r="H53" i="45"/>
  <c r="D37" i="6" a="1"/>
  <c r="C19" i="6" a="1"/>
  <c r="F46" i="18"/>
  <c r="J5" i="6" a="1"/>
  <c r="G46" i="30"/>
  <c r="M24" i="6" a="1"/>
  <c r="F61" i="18"/>
  <c r="G81" i="41"/>
  <c r="G24" i="44"/>
  <c r="E27" i="6" a="1"/>
  <c r="G61" i="20"/>
  <c r="G51" i="32"/>
  <c r="G58" i="22"/>
  <c r="F32" i="14"/>
  <c r="H88" i="21"/>
  <c r="G58" i="47"/>
  <c r="F4" i="6" a="1"/>
  <c r="F58" i="47"/>
  <c r="M41" i="6" a="1"/>
  <c r="M25" i="6" a="1"/>
  <c r="L18" i="6" a="1"/>
  <c r="H88" i="49"/>
  <c r="G24" i="6" a="1"/>
  <c r="G24" i="35"/>
  <c r="H76" i="44"/>
  <c r="H40" i="47"/>
  <c r="G40" i="18"/>
  <c r="G81" i="20"/>
  <c r="F22" i="35"/>
  <c r="F22" i="33"/>
  <c r="H76" i="37"/>
  <c r="H81" i="27"/>
  <c r="H9" i="6" a="1"/>
  <c r="H53" i="49"/>
  <c r="F24" i="46"/>
  <c r="H69" i="46"/>
  <c r="H58" i="31"/>
  <c r="C11" i="6" a="1"/>
  <c r="G12" i="14"/>
  <c r="G40" i="51"/>
  <c r="K31" i="6" a="1"/>
  <c r="I37" i="6" a="1"/>
  <c r="K10" i="6" a="1"/>
  <c r="F53" i="26"/>
  <c r="H58" i="35"/>
  <c r="G76" i="36"/>
  <c r="F61" i="22"/>
  <c r="F16" i="6" a="1"/>
  <c r="F61" i="41"/>
  <c r="F12" i="38"/>
  <c r="H88" i="33"/>
  <c r="G32" i="21"/>
  <c r="F46" i="43"/>
  <c r="C6" i="6" a="1"/>
  <c r="G53" i="20"/>
  <c r="F69" i="44"/>
  <c r="L23" i="6" a="1"/>
  <c r="G61" i="41"/>
  <c r="F61" i="16"/>
  <c r="H58" i="14"/>
  <c r="F46" i="48"/>
  <c r="G24" i="36"/>
  <c r="H61" i="14"/>
  <c r="H81" i="51"/>
  <c r="F58" i="50"/>
  <c r="H32" i="16"/>
  <c r="F30" i="6" a="1"/>
  <c r="E41" i="6" a="1"/>
  <c r="O17" i="6" a="1"/>
  <c r="F51" i="40"/>
  <c r="H61" i="36"/>
  <c r="H53" i="52"/>
  <c r="N41" i="6" a="1"/>
  <c r="G9" i="6" a="1"/>
  <c r="G69" i="50"/>
  <c r="G58" i="34"/>
  <c r="C29" i="6" a="1"/>
  <c r="M7" i="6" a="1"/>
  <c r="G32" i="50"/>
  <c r="H53" i="29"/>
  <c r="F61" i="36"/>
  <c r="H51" i="19"/>
  <c r="F76" i="17"/>
  <c r="G69" i="37"/>
  <c r="H22" i="44"/>
  <c r="G27" i="6" a="1"/>
  <c r="C15" i="6" a="1"/>
  <c r="F88" i="42"/>
  <c r="G69" i="18"/>
  <c r="H76" i="28"/>
  <c r="G76" i="42"/>
  <c r="G40" i="16"/>
  <c r="P5" i="6" a="1"/>
  <c r="D17" i="6" a="1"/>
  <c r="H81" i="16"/>
  <c r="F51" i="48"/>
  <c r="I36" i="6" a="1"/>
  <c r="H22" i="14"/>
  <c r="F53" i="37"/>
  <c r="O28" i="6" a="1"/>
  <c r="G46" i="47"/>
  <c r="F7" i="6" a="1"/>
  <c r="G22" i="17"/>
  <c r="G7" i="6" a="1"/>
  <c r="O31" i="6" a="1"/>
  <c r="H53" i="14"/>
  <c r="H69" i="40"/>
  <c r="H24" i="47"/>
  <c r="G58" i="24"/>
  <c r="F46" i="42"/>
  <c r="H88" i="12"/>
  <c r="G61" i="21"/>
  <c r="L14" i="6" a="1"/>
  <c r="F40" i="37"/>
  <c r="H58" i="51"/>
  <c r="G40" i="46"/>
  <c r="G88" i="22"/>
  <c r="F88" i="36"/>
  <c r="H46" i="36"/>
  <c r="F12" i="18"/>
  <c r="H32" i="19"/>
  <c r="G69" i="33"/>
  <c r="F69" i="35"/>
  <c r="F88" i="48"/>
  <c r="H51" i="14"/>
  <c r="F31" i="6" a="1"/>
  <c r="H12" i="46"/>
  <c r="G53" i="26"/>
  <c r="G46" i="50"/>
  <c r="H24" i="26"/>
  <c r="G24" i="47"/>
  <c r="G32" i="27"/>
  <c r="H35" i="6" a="1"/>
  <c r="O18" i="6" a="1"/>
  <c r="F24" i="19"/>
  <c r="F32" i="12"/>
  <c r="H12" i="39"/>
  <c r="H32" i="30"/>
  <c r="O38" i="6" a="1"/>
  <c r="H46" i="26"/>
  <c r="M6" i="6" a="1"/>
  <c r="F12" i="50"/>
  <c r="H40" i="44"/>
  <c r="H58" i="24"/>
  <c r="G12" i="44"/>
  <c r="H81" i="43"/>
  <c r="F12" i="37"/>
  <c r="G81" i="14"/>
  <c r="G51" i="51"/>
  <c r="G61" i="25"/>
  <c r="G76" i="29"/>
  <c r="F53" i="17"/>
  <c r="G61" i="50"/>
  <c r="H32" i="29"/>
  <c r="G76" i="24"/>
  <c r="H12" i="6" a="1"/>
  <c r="H58" i="44"/>
  <c r="F76" i="35"/>
  <c r="G40" i="40"/>
  <c r="F22" i="38"/>
  <c r="H22" i="43"/>
  <c r="H58" i="16"/>
  <c r="H46" i="18"/>
  <c r="F76" i="47"/>
  <c r="F34" i="6" a="1"/>
  <c r="F81" i="24"/>
  <c r="H58" i="26"/>
  <c r="G61" i="49"/>
  <c r="H76" i="27"/>
  <c r="H46" i="39"/>
  <c r="G51" i="20"/>
  <c r="C12" i="6" a="1"/>
  <c r="F40" i="24"/>
  <c r="F46" i="15"/>
  <c r="I33" i="6" a="1"/>
  <c r="M19" i="6" a="1"/>
  <c r="H22" i="45"/>
  <c r="F53" i="43"/>
  <c r="G76" i="32"/>
  <c r="H88" i="44"/>
  <c r="G88" i="27"/>
  <c r="H51" i="33"/>
  <c r="G88" i="29"/>
  <c r="D41" i="6" a="1"/>
  <c r="H69" i="38"/>
  <c r="H53" i="12"/>
  <c r="H40" i="21"/>
  <c r="G24" i="39"/>
  <c r="O8" i="6" a="1"/>
  <c r="H24" i="29"/>
  <c r="F58" i="30"/>
  <c r="F24" i="51"/>
  <c r="H61" i="34"/>
  <c r="G69" i="17"/>
  <c r="G12" i="20"/>
  <c r="G16" i="6" a="1"/>
  <c r="F51" i="20"/>
  <c r="G53" i="23"/>
  <c r="H69" i="43"/>
  <c r="F46" i="37"/>
  <c r="H40" i="26"/>
  <c r="H58" i="27"/>
  <c r="I24" i="6" a="1"/>
  <c r="G32" i="41"/>
  <c r="H51" i="16"/>
  <c r="F24" i="43"/>
  <c r="G69" i="21"/>
  <c r="G24" i="48"/>
  <c r="G22" i="24"/>
  <c r="F53" i="23"/>
  <c r="N39" i="6" a="1"/>
  <c r="F76" i="41"/>
  <c r="F40" i="12"/>
  <c r="F76" i="22"/>
  <c r="F81" i="49"/>
  <c r="G40" i="12"/>
  <c r="G41" i="6" a="1"/>
  <c r="G76" i="15"/>
  <c r="G32" i="43"/>
  <c r="H46" i="50"/>
  <c r="H76" i="33"/>
  <c r="G69" i="43"/>
  <c r="G76" i="23"/>
  <c r="H53" i="32"/>
  <c r="D24" i="6" a="1"/>
  <c r="H61" i="45"/>
  <c r="F51" i="33"/>
  <c r="P19" i="6" a="1"/>
  <c r="O42" i="6" a="1"/>
  <c r="G58" i="32"/>
  <c r="G22" i="18"/>
  <c r="F81" i="17"/>
  <c r="H58" i="25"/>
  <c r="G12" i="52"/>
  <c r="H69" i="39"/>
  <c r="H12" i="33"/>
  <c r="F40" i="36"/>
  <c r="G12" i="36"/>
  <c r="G76" i="41"/>
  <c r="G46" i="43"/>
  <c r="G46" i="27"/>
  <c r="G53" i="30"/>
  <c r="F81" i="51"/>
  <c r="H81" i="19"/>
  <c r="G69" i="47"/>
  <c r="N34" i="6" a="1"/>
  <c r="G69" i="30"/>
  <c r="F46" i="39"/>
  <c r="H22" i="49"/>
  <c r="G76" i="21"/>
  <c r="J35" i="6" a="1"/>
  <c r="H88" i="18"/>
  <c r="G51" i="45"/>
  <c r="G61" i="19"/>
  <c r="H12" i="20"/>
  <c r="F81" i="33"/>
  <c r="F58" i="39"/>
  <c r="L12" i="6" a="1"/>
  <c r="F81" i="35"/>
  <c r="D40" i="6" a="1"/>
  <c r="E24" i="6" a="1"/>
  <c r="G76" i="49"/>
  <c r="H61" i="29"/>
  <c r="I34" i="6" a="1"/>
  <c r="F15" i="6" a="1"/>
  <c r="G32" i="48"/>
  <c r="F61" i="37"/>
  <c r="H32" i="28"/>
  <c r="F32" i="19"/>
  <c r="J40" i="6" a="1"/>
  <c r="P24" i="6" a="1"/>
  <c r="H32" i="24"/>
  <c r="G31" i="6" a="1"/>
  <c r="H12" i="14"/>
  <c r="H58" i="41"/>
  <c r="F32" i="42"/>
  <c r="H12" i="49"/>
  <c r="F32" i="38"/>
  <c r="G24" i="52"/>
  <c r="G46" i="21"/>
  <c r="H24" i="46"/>
  <c r="G40" i="26"/>
  <c r="G40" i="24"/>
  <c r="F58" i="38"/>
  <c r="H32" i="23"/>
  <c r="G46" i="49"/>
  <c r="H46" i="52"/>
  <c r="F69" i="12"/>
  <c r="G51" i="25"/>
  <c r="F12" i="19"/>
  <c r="G61" i="43"/>
  <c r="G69" i="48"/>
  <c r="G24" i="30"/>
  <c r="F88" i="52"/>
  <c r="G61" i="16"/>
  <c r="J23" i="6" a="1"/>
  <c r="F32" i="16"/>
  <c r="H22" i="36"/>
  <c r="H61" i="48"/>
  <c r="F51" i="42"/>
  <c r="F53" i="32"/>
  <c r="G69" i="29"/>
  <c r="H51" i="36"/>
  <c r="G53" i="43"/>
  <c r="G40" i="29"/>
  <c r="F14" i="6" a="1"/>
  <c r="M21" i="6" a="1"/>
  <c r="K4" i="6" a="1"/>
  <c r="G12" i="50"/>
  <c r="G61" i="28"/>
  <c r="D19" i="6" a="1"/>
  <c r="H12" i="23"/>
  <c r="F76" i="34"/>
  <c r="H58" i="23"/>
  <c r="G32" i="52"/>
  <c r="F12" i="29"/>
  <c r="F32" i="31"/>
  <c r="J44" i="6" a="1"/>
  <c r="L5" i="6" a="1"/>
  <c r="H76" i="25"/>
  <c r="H12" i="18"/>
  <c r="F51" i="38"/>
  <c r="G24" i="28"/>
  <c r="F22" i="32"/>
  <c r="N43" i="6" a="1"/>
  <c r="I22" i="6" a="1"/>
  <c r="F22" i="22"/>
  <c r="E23" i="6" a="1"/>
  <c r="G53" i="27"/>
  <c r="G51" i="19"/>
  <c r="G61" i="30"/>
  <c r="H40" i="23"/>
  <c r="F12" i="15"/>
  <c r="F22" i="17"/>
  <c r="H51" i="39"/>
  <c r="F22" i="36"/>
  <c r="C23" i="6" a="1"/>
  <c r="F51" i="27"/>
  <c r="H69" i="48"/>
  <c r="F12" i="49"/>
  <c r="F51" i="16"/>
  <c r="M34" i="6" a="1"/>
  <c r="E42" i="6" a="1"/>
  <c r="F22" i="45"/>
  <c r="F76" i="43"/>
  <c r="F58" i="41"/>
  <c r="H22" i="41"/>
  <c r="F81" i="28"/>
  <c r="K18" i="6" a="1"/>
  <c r="H40" i="45"/>
  <c r="O20" i="6" a="1"/>
  <c r="H61" i="18"/>
  <c r="G81" i="33"/>
  <c r="F53" i="20"/>
  <c r="E9" i="6" a="1"/>
  <c r="G22" i="31"/>
  <c r="F76" i="51"/>
  <c r="H46" i="20"/>
  <c r="F24" i="31"/>
  <c r="C17" i="6" a="1"/>
  <c r="J25" i="6" a="1"/>
  <c r="H40" i="52"/>
  <c r="P10" i="6" a="1"/>
  <c r="F22" i="14"/>
  <c r="F58" i="31"/>
  <c r="P44" i="6" a="1"/>
  <c r="F76" i="31"/>
  <c r="G88" i="39"/>
  <c r="H38" i="6" a="1"/>
  <c r="G40" i="14"/>
  <c r="J22" i="6" a="1"/>
  <c r="H40" i="16"/>
  <c r="H24" i="52"/>
  <c r="J36" i="6" a="1"/>
  <c r="G53" i="47"/>
  <c r="H12" i="37"/>
  <c r="P15" i="6" a="1"/>
  <c r="D18" i="6" a="1"/>
  <c r="N6" i="6" a="1"/>
  <c r="F69" i="14"/>
  <c r="H61" i="40"/>
  <c r="H46" i="30"/>
  <c r="H51" i="41"/>
  <c r="H58" i="30"/>
  <c r="G61" i="44"/>
  <c r="F88" i="47"/>
  <c r="H32" i="48"/>
  <c r="H88" i="23"/>
  <c r="E21" i="6" a="1"/>
  <c r="I15" i="6" a="1"/>
  <c r="F81" i="22"/>
  <c r="G61" i="29"/>
  <c r="F46" i="24"/>
  <c r="O11" i="6" a="1"/>
  <c r="P38" i="6" a="1"/>
  <c r="H81" i="36"/>
  <c r="H6" i="6" a="1"/>
  <c r="D39" i="6" a="1"/>
  <c r="G88" i="18"/>
  <c r="G69" i="19"/>
  <c r="O25" i="6" a="1"/>
  <c r="G69" i="31"/>
  <c r="J30" i="6" a="1"/>
  <c r="G61" i="23"/>
  <c r="D8" i="6" a="1"/>
  <c r="H81" i="29"/>
  <c r="H69" i="41"/>
  <c r="F69" i="25"/>
  <c r="F12" i="12"/>
  <c r="F76" i="18"/>
  <c r="F58" i="29"/>
  <c r="F69" i="26"/>
  <c r="H24" i="48"/>
  <c r="M27" i="6" a="1"/>
  <c r="H53" i="17"/>
  <c r="G81" i="22"/>
  <c r="G76" i="52"/>
  <c r="H12" i="41"/>
  <c r="F58" i="27"/>
  <c r="F53" i="44"/>
  <c r="H69" i="18"/>
  <c r="G88" i="45"/>
  <c r="H22" i="39"/>
  <c r="H76" i="46"/>
  <c r="H61" i="51"/>
  <c r="H24" i="30"/>
  <c r="H69" i="14"/>
  <c r="F51" i="24"/>
  <c r="I19" i="6" a="1"/>
  <c r="H53" i="19"/>
  <c r="H46" i="15"/>
  <c r="G32" i="25"/>
  <c r="H32" i="35"/>
  <c r="H69" i="22"/>
  <c r="G88" i="47"/>
  <c r="P41" i="6" a="1"/>
  <c r="H32" i="38"/>
  <c r="F32" i="6" a="1"/>
  <c r="G29" i="6" a="1"/>
  <c r="F40" i="34"/>
  <c r="F32" i="39"/>
  <c r="H22" i="23"/>
  <c r="F24" i="37"/>
  <c r="N7" i="6" a="1"/>
  <c r="F51" i="37"/>
  <c r="N37" i="6" a="1"/>
  <c r="H13" i="6" a="1"/>
  <c r="H32" i="33"/>
  <c r="F58" i="18"/>
  <c r="G76" i="40"/>
  <c r="G24" i="18"/>
  <c r="H22" i="19"/>
  <c r="G81" i="28"/>
  <c r="G46" i="41"/>
  <c r="G81" i="26"/>
  <c r="H53" i="26"/>
  <c r="H58" i="29"/>
  <c r="H53" i="27"/>
  <c r="H81" i="37"/>
  <c r="K6" i="6" a="1"/>
  <c r="E16" i="6" a="1"/>
  <c r="F32" i="27"/>
  <c r="I23" i="6" a="1"/>
  <c r="H46" i="19"/>
  <c r="H37" i="6" a="1"/>
  <c r="D11" i="6" a="1"/>
  <c r="N11" i="6" a="1"/>
  <c r="E40" i="6" a="1"/>
  <c r="G46" i="29"/>
  <c r="H46" i="49"/>
  <c r="F40" i="29"/>
  <c r="N31" i="6" a="1"/>
  <c r="H58" i="37"/>
  <c r="G46" i="25"/>
  <c r="F81" i="45"/>
  <c r="K39" i="6" a="1"/>
  <c r="F46" i="36"/>
  <c r="G53" i="45"/>
  <c r="H51" i="48"/>
  <c r="L35" i="6" a="1"/>
  <c r="F32" i="21"/>
  <c r="F69" i="48"/>
  <c r="G51" i="44"/>
  <c r="G32" i="37"/>
  <c r="G81" i="19"/>
  <c r="F61" i="34"/>
  <c r="H28" i="6" a="1"/>
  <c r="G40" i="30"/>
  <c r="H81" i="31"/>
  <c r="H20" i="6" a="1"/>
  <c r="H40" i="34"/>
  <c r="F51" i="41"/>
  <c r="H69" i="26"/>
  <c r="P32" i="6" a="1"/>
  <c r="G76" i="50"/>
  <c r="H46" i="44"/>
  <c r="G18" i="6" a="1"/>
  <c r="F81" i="38"/>
  <c r="G51" i="38"/>
  <c r="H81" i="49"/>
  <c r="G58" i="42"/>
  <c r="F53" i="49"/>
  <c r="N10" i="6" a="1"/>
  <c r="H22" i="24"/>
  <c r="F81" i="39"/>
  <c r="F69" i="49"/>
  <c r="F61" i="32"/>
  <c r="H81" i="15"/>
  <c r="H58" i="33"/>
  <c r="D26" i="6" a="1"/>
  <c r="F58" i="44"/>
  <c r="G22" i="38"/>
  <c r="G61" i="27"/>
  <c r="G81" i="32"/>
  <c r="H58" i="40"/>
  <c r="L30" i="6" a="1"/>
  <c r="F88" i="23"/>
  <c r="G24" i="27"/>
  <c r="F51" i="14"/>
  <c r="H40" i="31"/>
  <c r="H53" i="30"/>
  <c r="G12" i="41"/>
  <c r="F58" i="16"/>
  <c r="F88" i="41"/>
  <c r="H58" i="47"/>
  <c r="F37" i="6" a="1"/>
  <c r="H81" i="14"/>
  <c r="G88" i="19"/>
  <c r="J33" i="6" a="1"/>
  <c r="K14" i="6" a="1"/>
  <c r="F61" i="31"/>
  <c r="G81" i="43"/>
  <c r="F12" i="41"/>
  <c r="H17" i="6" a="1"/>
  <c r="F69" i="32"/>
  <c r="G24" i="20"/>
  <c r="D34" i="6" a="1"/>
  <c r="F24" i="28"/>
  <c r="F51" i="46"/>
  <c r="H46" i="24"/>
  <c r="H51" i="38"/>
  <c r="H81" i="42"/>
  <c r="F51" i="36"/>
  <c r="G22" i="46"/>
  <c r="L11" i="6" a="1"/>
  <c r="L17" i="6" a="1"/>
  <c r="F69" i="41"/>
  <c r="H24" i="12"/>
  <c r="H12" i="36"/>
  <c r="F88" i="49"/>
  <c r="H53" i="40"/>
  <c r="F32" i="43"/>
  <c r="F76" i="49"/>
  <c r="H12" i="40"/>
  <c r="F46" i="26"/>
  <c r="H81" i="18"/>
  <c r="F76" i="38"/>
  <c r="G58" i="23"/>
  <c r="F22" i="16"/>
  <c r="F32" i="26"/>
  <c r="L7" i="6" a="1"/>
  <c r="F58" i="23"/>
  <c r="G46" i="22"/>
  <c r="H76" i="50"/>
  <c r="G19" i="6" a="1"/>
  <c r="G51" i="39"/>
  <c r="C43" i="6" a="1"/>
  <c r="G53" i="32"/>
  <c r="G22" i="26"/>
  <c r="P25" i="6" a="1"/>
  <c r="L44" i="6" a="1"/>
  <c r="G24" i="29"/>
  <c r="F69" i="51"/>
  <c r="H40" i="43"/>
  <c r="H22" i="16"/>
  <c r="H88" i="14"/>
  <c r="C38" i="6" a="1"/>
  <c r="G40" i="38"/>
  <c r="F46" i="33"/>
  <c r="F69" i="18"/>
  <c r="H61" i="15"/>
  <c r="K33" i="6" a="1"/>
  <c r="G46" i="36"/>
  <c r="G22" i="47"/>
  <c r="H32" i="50"/>
  <c r="H69" i="47"/>
  <c r="F53" i="41"/>
  <c r="G53" i="14"/>
  <c r="H76" i="30"/>
  <c r="P12" i="6" a="1"/>
  <c r="I20" i="6" a="1"/>
  <c r="G22" i="12"/>
  <c r="F61" i="46"/>
  <c r="G76" i="30"/>
  <c r="F40" i="33"/>
  <c r="F76" i="48"/>
  <c r="G32" i="47"/>
  <c r="E14" i="6" a="1"/>
  <c r="H40" i="15"/>
  <c r="G51" i="22"/>
  <c r="F46" i="50"/>
  <c r="F53" i="12"/>
  <c r="F58" i="45"/>
  <c r="H46" i="51"/>
  <c r="F40" i="52"/>
  <c r="F12" i="43"/>
  <c r="H12" i="21"/>
  <c r="F58" i="34"/>
  <c r="G40" i="42"/>
  <c r="H24" i="44"/>
  <c r="F88" i="35"/>
  <c r="D13" i="6" a="1"/>
  <c r="H58" i="45"/>
  <c r="G81" i="49"/>
  <c r="G51" i="14"/>
  <c r="G58" i="46"/>
  <c r="K16" i="6" a="1"/>
  <c r="G32" i="6" a="1"/>
  <c r="N29" i="6" a="1"/>
  <c r="J14" i="6" a="1"/>
  <c r="L24" i="6" a="1"/>
  <c r="F88" i="16"/>
  <c r="F61" i="42"/>
  <c r="F33" i="6" a="1"/>
  <c r="F46" i="32"/>
  <c r="F12" i="46"/>
  <c r="F51" i="51"/>
  <c r="F22" i="52"/>
  <c r="H76" i="49"/>
  <c r="H32" i="37"/>
  <c r="H51" i="23"/>
  <c r="N36" i="6" a="1"/>
  <c r="F40" i="31"/>
  <c r="H51" i="24"/>
  <c r="D21" i="6" a="1"/>
  <c r="F40" i="41"/>
  <c r="J10" i="6" a="1"/>
  <c r="H88" i="41"/>
  <c r="G53" i="25"/>
  <c r="F22" i="48"/>
  <c r="F10" i="6" a="1"/>
  <c r="G51" i="52"/>
  <c r="H76" i="18"/>
  <c r="G8" i="6" a="1"/>
  <c r="D27" i="6" a="1"/>
  <c r="N32" i="6" a="1"/>
  <c r="N14" i="6" a="1"/>
  <c r="G61" i="52"/>
  <c r="H58" i="18"/>
  <c r="H76" i="36"/>
  <c r="F53" i="22"/>
  <c r="E18" i="6" a="1"/>
  <c r="L28" i="6" a="1"/>
  <c r="G53" i="22"/>
  <c r="F76" i="29"/>
  <c r="C5" i="6" a="1"/>
  <c r="F22" i="20"/>
  <c r="H88" i="48"/>
  <c r="G12" i="38"/>
  <c r="F51" i="19"/>
  <c r="F32" i="46"/>
  <c r="H76" i="31"/>
  <c r="G40" i="48"/>
  <c r="G12" i="31"/>
  <c r="N44" i="6" a="1"/>
  <c r="G53" i="39"/>
  <c r="H22" i="46"/>
  <c r="F24" i="21"/>
  <c r="F12" i="27"/>
  <c r="G88" i="49"/>
  <c r="K20" i="6" a="1"/>
  <c r="C18" i="6" a="1"/>
  <c r="H88" i="31"/>
  <c r="C31" i="6" a="1"/>
  <c r="G53" i="28"/>
  <c r="G81" i="21"/>
  <c r="G46" i="51"/>
  <c r="G40" i="43"/>
  <c r="H81" i="12"/>
  <c r="F53" i="46"/>
  <c r="H12" i="15"/>
  <c r="H51" i="29"/>
  <c r="H51" i="45"/>
  <c r="H46" i="34"/>
  <c r="J19" i="6" a="1"/>
  <c r="G46" i="34"/>
  <c r="H12" i="35"/>
  <c r="F69" i="17"/>
  <c r="G24" i="19"/>
  <c r="H32" i="17"/>
  <c r="H51" i="30"/>
  <c r="F51" i="32"/>
  <c r="F61" i="27"/>
  <c r="K15" i="6" a="1"/>
  <c r="F88" i="26"/>
  <c r="F61" i="25"/>
  <c r="G51" i="23"/>
  <c r="H51" i="49"/>
  <c r="M20" i="6" a="1"/>
  <c r="C24" i="6" a="1"/>
  <c r="H46" i="45"/>
  <c r="F58" i="35"/>
  <c r="F24" i="15"/>
  <c r="F51" i="28"/>
  <c r="F69" i="30"/>
  <c r="C37" i="6" a="1"/>
  <c r="P22" i="6" a="1"/>
  <c r="M15" i="6" a="1"/>
  <c r="G69" i="22"/>
  <c r="F40" i="6" a="1"/>
  <c r="K22" i="6" a="1"/>
  <c r="F81" i="20"/>
  <c r="F81" i="41"/>
  <c r="M13" i="6" a="1"/>
  <c r="C25" i="6" a="1"/>
  <c r="F22" i="50"/>
  <c r="F12" i="34"/>
  <c r="K42" i="6" a="1"/>
  <c r="H32" i="42"/>
  <c r="N38" i="6" a="1"/>
  <c r="H51" i="15"/>
  <c r="H12" i="29"/>
  <c r="F69" i="19"/>
  <c r="G58" i="41"/>
  <c r="L34" i="6" a="1"/>
  <c r="H24" i="49"/>
  <c r="G53" i="37"/>
  <c r="G36" i="6" a="1"/>
  <c r="F69" i="28"/>
  <c r="O39" i="6" a="1"/>
  <c r="H81" i="23"/>
  <c r="G22" i="16"/>
  <c r="G81" i="29"/>
  <c r="G24" i="23"/>
  <c r="H12" i="32"/>
  <c r="F51" i="31"/>
  <c r="G69" i="42"/>
  <c r="M39" i="6" a="1"/>
  <c r="F69" i="29"/>
  <c r="F24" i="36"/>
  <c r="G81" i="44"/>
  <c r="H81" i="17"/>
  <c r="F51" i="45"/>
  <c r="G58" i="30"/>
  <c r="H69" i="42"/>
  <c r="H24" i="21"/>
  <c r="G88" i="21"/>
  <c r="G81" i="15"/>
  <c r="H81" i="48"/>
  <c r="F32" i="37"/>
  <c r="G33" i="6" a="1"/>
  <c r="F88" i="21"/>
  <c r="I25" i="6" a="1"/>
  <c r="H53" i="21"/>
  <c r="G32" i="49"/>
  <c r="N21" i="6" a="1"/>
  <c r="F53" i="42"/>
  <c r="G76" i="20"/>
  <c r="F88" i="12"/>
  <c r="F88" i="50"/>
  <c r="K40" i="6" a="1"/>
  <c r="H22" i="22"/>
  <c r="E7" i="6" a="1"/>
  <c r="H12" i="50"/>
  <c r="G88" i="24"/>
  <c r="H24" i="34"/>
  <c r="H32" i="26"/>
  <c r="F17" i="6" a="1"/>
  <c r="J17" i="6" a="1"/>
  <c r="F53" i="27"/>
  <c r="G58" i="39"/>
  <c r="F24" i="33"/>
  <c r="F88" i="33"/>
  <c r="D25" i="6" a="1"/>
  <c r="G58" i="20"/>
  <c r="G61" i="24"/>
  <c r="F32" i="24"/>
  <c r="F46" i="19"/>
  <c r="G61" i="15"/>
  <c r="G22" i="15"/>
  <c r="G46" i="23"/>
  <c r="G76" i="19"/>
  <c r="G61" i="39"/>
  <c r="G22" i="33"/>
  <c r="H76" i="22"/>
  <c r="G12" i="18"/>
  <c r="D4" i="6" a="1"/>
  <c r="G46" i="35"/>
  <c r="F36" i="6" a="1"/>
  <c r="F58" i="32"/>
  <c r="O16" i="6" a="1"/>
  <c r="H88" i="15"/>
  <c r="F51" i="50"/>
  <c r="F46" i="45"/>
  <c r="F29" i="6" a="1"/>
  <c r="G24" i="50"/>
  <c r="I12" i="6" a="1"/>
  <c r="K36" i="6" a="1"/>
  <c r="G21" i="6" a="1"/>
  <c r="F58" i="51"/>
  <c r="I30" i="6" a="1"/>
  <c r="P33" i="6" a="1"/>
  <c r="E10" i="6" a="1"/>
  <c r="H22" i="32"/>
  <c r="F53" i="15"/>
  <c r="G12" i="16"/>
  <c r="H61" i="43"/>
  <c r="G88" i="25"/>
  <c r="G32" i="26"/>
  <c r="F46" i="35"/>
  <c r="G53" i="52"/>
  <c r="M44" i="6" a="1"/>
  <c r="G32" i="17"/>
  <c r="E34" i="6" a="1"/>
  <c r="F12" i="36"/>
  <c r="C28" i="6" a="1"/>
  <c r="F21" i="6" a="1"/>
  <c r="H40" i="25"/>
  <c r="F58" i="43"/>
  <c r="G22" i="43"/>
  <c r="H12" i="42"/>
  <c r="F88" i="39"/>
  <c r="F24" i="29"/>
  <c r="F76" i="36"/>
  <c r="G22" i="14"/>
  <c r="F58" i="28"/>
  <c r="F32" i="17"/>
  <c r="F35" i="6" a="1"/>
  <c r="G46" i="16"/>
  <c r="G12" i="43"/>
  <c r="H46" i="31"/>
  <c r="H88" i="39"/>
  <c r="P20" i="6" a="1"/>
  <c r="I31" i="6" a="1"/>
  <c r="C35" i="6" a="1"/>
  <c r="F81" i="40"/>
  <c r="G22" i="25"/>
  <c r="G76" i="35"/>
  <c r="H69" i="17"/>
  <c r="F22" i="6" a="1"/>
  <c r="E33" i="6" a="1"/>
  <c r="O14" i="6" a="1"/>
  <c r="P4" i="6" a="1"/>
  <c r="G39" i="6" a="1"/>
  <c r="H69" i="21"/>
  <c r="F69" i="36"/>
  <c r="G14" i="6" a="1"/>
  <c r="G58" i="25"/>
  <c r="G22" i="44"/>
  <c r="H12" i="48"/>
  <c r="F40" i="20"/>
  <c r="E20" i="6" a="1"/>
  <c r="H24" i="43"/>
  <c r="K11" i="6" a="1"/>
  <c r="G88" i="20"/>
  <c r="P14" i="6" a="1"/>
  <c r="H40" i="46"/>
  <c r="G53" i="16"/>
  <c r="G26" i="6" a="1"/>
  <c r="F46" i="44"/>
  <c r="G46" i="52"/>
  <c r="H32" i="14"/>
  <c r="H61" i="44"/>
  <c r="K5" i="6" a="1"/>
  <c r="F32" i="49"/>
  <c r="G24" i="16"/>
  <c r="F76" i="46"/>
  <c r="D12" i="6" a="1"/>
  <c r="G22" i="41"/>
  <c r="P29" i="6" a="1"/>
  <c r="G51" i="33"/>
  <c r="F24" i="17"/>
  <c r="F69" i="38"/>
  <c r="H24" i="18"/>
  <c r="J12" i="6" a="1"/>
  <c r="H58" i="19"/>
  <c r="G81" i="52"/>
  <c r="H12" i="43"/>
  <c r="G69" i="36"/>
  <c r="H40" i="6" a="1"/>
  <c r="G40" i="37"/>
  <c r="F12" i="14"/>
  <c r="F53" i="21"/>
  <c r="D16" i="6" a="1"/>
  <c r="L37" i="6" a="1"/>
  <c r="F81" i="29"/>
  <c r="F32" i="51"/>
  <c r="G88" i="12"/>
  <c r="H51" i="21"/>
  <c r="G24" i="17"/>
  <c r="H69" i="37"/>
  <c r="F88" i="19"/>
  <c r="F32" i="33"/>
  <c r="G30" i="6" a="1"/>
  <c r="G88" i="30"/>
  <c r="G53" i="48"/>
  <c r="H53" i="51"/>
  <c r="J9" i="6" a="1"/>
  <c r="N17" i="6" a="1"/>
  <c r="M29" i="6" a="1"/>
  <c r="H81" i="28"/>
  <c r="G22" i="36"/>
  <c r="G81" i="18"/>
  <c r="H22" i="29"/>
  <c r="H12" i="22"/>
  <c r="D10" i="6" a="1"/>
  <c r="N40" i="6" a="1"/>
  <c r="E44" i="6" a="1"/>
  <c r="F40" i="28"/>
  <c r="F6" i="6" a="1"/>
  <c r="H46" i="38"/>
  <c r="F24" i="23"/>
  <c r="G46" i="26"/>
  <c r="F22" i="15"/>
  <c r="H22" i="15"/>
  <c r="G81" i="50"/>
  <c r="H76" i="34"/>
  <c r="J18" i="6" a="1"/>
  <c r="H22" i="51"/>
  <c r="G40" i="17"/>
  <c r="G58" i="44"/>
  <c r="G24" i="43"/>
  <c r="H69" i="32"/>
  <c r="D23" i="6" a="1"/>
  <c r="F51" i="44"/>
  <c r="G88" i="26"/>
  <c r="I6" i="6" a="1"/>
  <c r="G53" i="31"/>
  <c r="P11" i="6" a="1"/>
  <c r="H32" i="34"/>
  <c r="H53" i="22"/>
  <c r="G12" i="35"/>
  <c r="F46" i="17"/>
  <c r="K7" i="6" a="1"/>
  <c r="F58" i="15"/>
  <c r="G46" i="18"/>
  <c r="G22" i="34"/>
  <c r="G58" i="14"/>
  <c r="H46" i="14"/>
  <c r="H24" i="25"/>
  <c r="H81" i="26"/>
  <c r="G51" i="41"/>
  <c r="F88" i="17"/>
  <c r="H51" i="31"/>
  <c r="G61" i="26"/>
  <c r="G69" i="40"/>
  <c r="H88" i="38"/>
  <c r="G69" i="44"/>
  <c r="G40" i="35"/>
  <c r="H46" i="25"/>
  <c r="H46" i="42"/>
  <c r="F61" i="47"/>
  <c r="M12" i="6" a="1"/>
  <c r="G12" i="49"/>
  <c r="F88" i="34"/>
  <c r="G51" i="16"/>
  <c r="F69" i="15"/>
  <c r="F12" i="21"/>
  <c r="F22" i="42"/>
  <c r="F81" i="44"/>
  <c r="F12" i="40"/>
  <c r="H12" i="16"/>
  <c r="H40" i="30"/>
  <c r="H22" i="31"/>
  <c r="G40" i="15"/>
  <c r="K21" i="6" a="1"/>
  <c r="G58" i="12"/>
  <c r="O12" i="6" a="1"/>
  <c r="H40" i="22"/>
  <c r="H51" i="51"/>
  <c r="I39" i="6" a="1"/>
  <c r="O9" i="6" a="1"/>
  <c r="H69" i="35"/>
  <c r="G69" i="28"/>
  <c r="G88" i="23"/>
  <c r="G69" i="15"/>
  <c r="F76" i="50"/>
  <c r="H32" i="25"/>
  <c r="G46" i="42"/>
  <c r="G46" i="37"/>
  <c r="F32" i="30"/>
  <c r="G76" i="18"/>
  <c r="G24" i="26"/>
  <c r="H24" i="45"/>
  <c r="G61" i="40"/>
  <c r="G24" i="40"/>
  <c r="G51" i="27"/>
  <c r="F12" i="35"/>
  <c r="G12" i="42"/>
  <c r="F46" i="21"/>
  <c r="H22" i="21"/>
  <c r="E13" i="6" a="1"/>
  <c r="N35" i="6" a="1"/>
  <c r="K17" i="6" a="1"/>
  <c r="H24" i="36"/>
  <c r="G61" i="14"/>
  <c r="G24" i="46"/>
  <c r="N20" i="6" a="1"/>
  <c r="O15" i="6" a="1"/>
  <c r="F81" i="34"/>
  <c r="H61" i="32"/>
  <c r="F58" i="25"/>
  <c r="H46" i="17"/>
  <c r="F76" i="20"/>
  <c r="G61" i="17"/>
  <c r="G88" i="34"/>
  <c r="H61" i="47"/>
  <c r="G58" i="50"/>
  <c r="F40" i="16"/>
  <c r="H58" i="50"/>
  <c r="H24" i="31"/>
  <c r="E5" i="6" a="1"/>
  <c r="G40" i="31"/>
  <c r="H12" i="51"/>
  <c r="H22" i="27"/>
  <c r="F12" i="24"/>
  <c r="H51" i="37"/>
  <c r="C14" i="6" a="1"/>
  <c r="O36" i="6" a="1"/>
  <c r="G81" i="31"/>
  <c r="G12" i="30"/>
  <c r="G12" i="39"/>
  <c r="F81" i="12"/>
  <c r="H69" i="44"/>
  <c r="L41" i="6" a="1"/>
  <c r="I21" i="6" a="1"/>
  <c r="G88" i="41"/>
  <c r="H22" i="34"/>
  <c r="G51" i="40"/>
  <c r="G22" i="20"/>
  <c r="G69" i="16"/>
  <c r="D14" i="6" a="1"/>
  <c r="G53" i="42"/>
  <c r="C32" i="6" a="1"/>
  <c r="F12" i="30"/>
  <c r="F40" i="32"/>
  <c r="F24" i="45"/>
  <c r="H12" i="12"/>
  <c r="M11" i="6" a="1"/>
  <c r="G32" i="39"/>
  <c r="O4" i="6" a="1"/>
  <c r="G76" i="37"/>
  <c r="G88" i="50"/>
  <c r="M17" i="6" a="1"/>
  <c r="H32" i="21"/>
  <c r="H81" i="32"/>
  <c r="G40" i="36"/>
  <c r="H32" i="40"/>
  <c r="O21" i="6" a="1"/>
  <c r="G40" i="25"/>
  <c r="H32" i="31"/>
  <c r="L21" i="6" a="1"/>
  <c r="F51" i="39"/>
  <c r="E35" i="6" a="1"/>
  <c r="F76" i="23"/>
  <c r="H34" i="6" a="1"/>
  <c r="N15" i="6" a="1"/>
  <c r="H53" i="28"/>
  <c r="H88" i="37"/>
  <c r="C41" i="6" a="1"/>
  <c r="F58" i="33"/>
  <c r="G76" i="16"/>
  <c r="F24" i="48"/>
  <c r="H53" i="23"/>
  <c r="H19" i="6" a="1"/>
  <c r="G81" i="35"/>
  <c r="D38" i="6" a="1"/>
  <c r="H76" i="14"/>
  <c r="F53" i="39"/>
  <c r="G76" i="38"/>
  <c r="H81" i="52"/>
  <c r="O33" i="6" a="1"/>
  <c r="L6" i="6" a="1"/>
  <c r="F40" i="19"/>
  <c r="H76" i="38"/>
  <c r="G12" i="15"/>
  <c r="F42" i="6" a="1"/>
  <c r="H76" i="40"/>
  <c r="H58" i="49"/>
  <c r="G58" i="43"/>
  <c r="F51" i="43"/>
  <c r="K37" i="6" a="1"/>
  <c r="H58" i="32"/>
  <c r="G38" i="6" a="1"/>
  <c r="F81" i="47"/>
  <c r="M5" i="6" a="1"/>
  <c r="J37" i="6" a="1"/>
  <c r="G81" i="47"/>
  <c r="H40" i="29"/>
  <c r="H29" i="6" a="1"/>
  <c r="G22" i="21"/>
  <c r="F32" i="45"/>
  <c r="G51" i="37"/>
  <c r="F51" i="29"/>
  <c r="H32" i="27"/>
  <c r="G53" i="19"/>
  <c r="F88" i="45"/>
  <c r="F69" i="42"/>
  <c r="G40" i="50"/>
  <c r="G58" i="31"/>
  <c r="G51" i="42"/>
  <c r="F69" i="43"/>
  <c r="F28" i="6" a="1"/>
  <c r="E12" i="6" a="1"/>
  <c r="F58" i="49"/>
  <c r="D29" i="6" a="1"/>
  <c r="K32" i="6" a="1"/>
  <c r="P42" i="6" a="1"/>
  <c r="M28" i="6" a="1"/>
  <c r="O6" i="6" a="1"/>
  <c r="G61" i="37"/>
  <c r="D44" i="6" a="1"/>
  <c r="G24" i="22"/>
  <c r="E4" i="6" a="1"/>
  <c r="G53" i="34"/>
  <c r="K27" i="6" a="1"/>
  <c r="F53" i="35"/>
  <c r="D32" i="6" a="1"/>
  <c r="H61" i="52"/>
  <c r="G69" i="39"/>
  <c r="H81" i="21"/>
  <c r="G58" i="45"/>
  <c r="L25" i="6" a="1"/>
  <c r="M26" i="6" a="1"/>
  <c r="F53" i="47"/>
  <c r="G51" i="35"/>
  <c r="H25" i="6" a="1"/>
  <c r="F88" i="24"/>
  <c r="E36" i="6" a="1"/>
  <c r="G40" i="41"/>
  <c r="H22" i="26"/>
  <c r="L15" i="6" a="1"/>
  <c r="G69" i="14"/>
  <c r="H44" i="6" a="1"/>
  <c r="G32" i="34"/>
  <c r="H61" i="28"/>
  <c r="K41" i="6" a="1"/>
  <c r="G61" i="31"/>
  <c r="M43" i="6" a="1"/>
  <c r="F58" i="17"/>
  <c r="H40" i="41"/>
  <c r="G88" i="15"/>
  <c r="H42" i="6" a="1"/>
  <c r="H40" i="20"/>
  <c r="F40" i="43"/>
  <c r="F53" i="38"/>
  <c r="L42" i="6" a="1"/>
  <c r="G88" i="36"/>
  <c r="F24" i="27"/>
  <c r="E25" i="6" a="1"/>
  <c r="H51" i="18"/>
  <c r="H5" i="6" a="1"/>
  <c r="G24" i="21"/>
  <c r="F58" i="42"/>
  <c r="C42" i="6" a="1"/>
  <c r="H51" i="47"/>
  <c r="H40" i="19"/>
  <c r="F46" i="20"/>
  <c r="G53" i="38"/>
  <c r="G88" i="46"/>
  <c r="H12" i="30"/>
  <c r="K25" i="6" a="1"/>
  <c r="H12" i="25"/>
  <c r="M22" i="6" a="1"/>
  <c r="G88" i="37"/>
  <c r="H76" i="16"/>
  <c r="G81" i="51"/>
  <c r="H88" i="30"/>
  <c r="G12" i="22"/>
  <c r="H24" i="14"/>
  <c r="H53" i="39"/>
  <c r="G61" i="32"/>
  <c r="F53" i="25"/>
  <c r="F24" i="12"/>
  <c r="F22" i="25"/>
  <c r="F81" i="30"/>
  <c r="F61" i="24"/>
  <c r="F76" i="12"/>
  <c r="G51" i="30"/>
  <c r="H69" i="27"/>
  <c r="F61" i="14"/>
  <c r="G24" i="32"/>
  <c r="F53" i="34"/>
  <c r="G46" i="12"/>
  <c r="E43" i="6" a="1"/>
  <c r="P26" i="6" a="1"/>
  <c r="H24" i="15"/>
  <c r="H46" i="32"/>
  <c r="F76" i="14"/>
  <c r="H76" i="35"/>
  <c r="H32" i="39"/>
  <c r="H22" i="37"/>
  <c r="F69" i="40"/>
  <c r="D42" i="6" a="1"/>
  <c r="G22" i="19"/>
  <c r="F69" i="31"/>
  <c r="H81" i="38"/>
  <c r="F24" i="16"/>
  <c r="F24" i="40"/>
  <c r="H58" i="43"/>
  <c r="G17" i="6" a="1"/>
  <c r="G53" i="24"/>
  <c r="F69" i="46"/>
  <c r="G76" i="33"/>
  <c r="H88" i="46"/>
  <c r="G76" i="25"/>
  <c r="H40" i="38"/>
  <c r="G12" i="47"/>
  <c r="G76" i="26"/>
  <c r="G51" i="34"/>
  <c r="H24" i="38"/>
  <c r="I26" i="6" a="1"/>
  <c r="F46" i="14"/>
  <c r="H88" i="34"/>
  <c r="G76" i="27"/>
  <c r="M38" i="6" a="1"/>
  <c r="G53" i="46"/>
  <c r="K24" i="6" a="1"/>
  <c r="F76" i="28"/>
  <c r="M10" i="6" a="1"/>
  <c r="H53" i="50"/>
  <c r="J11" i="6" a="1"/>
  <c r="F23" i="6" a="1"/>
  <c r="G61" i="38"/>
  <c r="H69" i="20"/>
  <c r="H81" i="44"/>
  <c r="H51" i="52"/>
  <c r="F24" i="44"/>
  <c r="I17" i="6" a="1"/>
  <c r="J21" i="6" a="1"/>
  <c r="G22" i="37"/>
  <c r="G24" i="51"/>
  <c r="D15" i="6" a="1"/>
  <c r="H11" i="6" a="1"/>
  <c r="F46" i="46"/>
  <c r="J16" i="6" a="1"/>
  <c r="G69" i="12"/>
  <c r="H51" i="46"/>
  <c r="M9" i="6" a="1"/>
  <c r="F51" i="23"/>
  <c r="C4" i="6" a="1"/>
  <c r="L32" i="6" a="1"/>
  <c r="F46" i="30"/>
  <c r="G22" i="48"/>
  <c r="G12" i="40"/>
  <c r="E31" i="6" a="1"/>
  <c r="F32" i="41"/>
  <c r="F26" i="6" a="1"/>
  <c r="H61" i="22"/>
  <c r="G32" i="14"/>
  <c r="G81" i="27"/>
  <c r="F61" i="38"/>
  <c r="M8" i="6" a="1"/>
  <c r="G40" i="28"/>
  <c r="H88" i="50"/>
  <c r="G24" i="25"/>
  <c r="F53" i="30"/>
  <c r="M37" i="6" a="1"/>
  <c r="C36" i="6" a="1"/>
  <c r="F24" i="35"/>
  <c r="G12" i="26"/>
  <c r="G32" i="45"/>
  <c r="F22" i="46"/>
  <c r="G88" i="52"/>
  <c r="N28" i="6" a="1"/>
  <c r="H69" i="29"/>
  <c r="F88" i="46"/>
  <c r="F76" i="44"/>
  <c r="L4" i="6" a="1"/>
  <c r="F69" i="33"/>
  <c r="H51" i="32"/>
  <c r="G61" i="45"/>
  <c r="F12" i="28"/>
  <c r="H61" i="21"/>
  <c r="H76" i="15"/>
  <c r="F53" i="40"/>
  <c r="F51" i="35"/>
  <c r="G88" i="43"/>
  <c r="F76" i="32"/>
  <c r="H24" i="16"/>
  <c r="F46" i="47"/>
  <c r="E6" i="6" a="1"/>
  <c r="H69" i="25"/>
  <c r="H46" i="35"/>
  <c r="J34" i="6" a="1"/>
  <c r="H88" i="16"/>
  <c r="C40" i="6" a="1"/>
  <c r="G12" i="27"/>
  <c r="F81" i="52"/>
  <c r="H88" i="27"/>
  <c r="L22" i="6" a="1"/>
  <c r="F69" i="39"/>
  <c r="G58" i="16"/>
  <c r="H46" i="22"/>
  <c r="G40" i="34"/>
  <c r="H81" i="50"/>
  <c r="H40" i="27"/>
  <c r="H69" i="50"/>
  <c r="F46" i="25"/>
  <c r="F22" i="26"/>
  <c r="H22" i="28"/>
  <c r="H58" i="34"/>
  <c r="G23" i="6" a="1"/>
  <c r="H4" i="6" a="1"/>
  <c r="J15" i="6" a="1"/>
  <c r="N12" i="6" a="1"/>
  <c r="H51" i="20"/>
  <c r="H58" i="21"/>
  <c r="D5" i="6" a="1"/>
  <c r="H24" i="32"/>
  <c r="F24" i="50"/>
  <c r="F24" i="25"/>
  <c r="I43" i="6" a="1"/>
  <c r="F61" i="49"/>
  <c r="F46" i="34"/>
  <c r="M31" i="6" a="1"/>
  <c r="G22" i="28"/>
  <c r="H88" i="35"/>
  <c r="D43" i="6" a="1"/>
  <c r="P6" i="6" a="1"/>
  <c r="H88" i="22"/>
  <c r="F24" i="42"/>
  <c r="G32" i="16"/>
  <c r="G34" i="6" a="1"/>
  <c r="P40" i="6" a="1"/>
  <c r="J4" i="6" a="1"/>
  <c r="H81" i="34"/>
  <c r="F88" i="37"/>
  <c r="G88" i="38"/>
  <c r="G76" i="17"/>
  <c r="H88" i="45"/>
  <c r="H88" i="20"/>
  <c r="H69" i="30"/>
  <c r="H22" i="17"/>
  <c r="F22" i="51"/>
  <c r="F40" i="23"/>
  <c r="C33" i="6" a="1"/>
  <c r="F12" i="42"/>
  <c r="H24" i="33"/>
  <c r="I4" i="6" a="1"/>
  <c r="N24" i="6" a="1"/>
  <c r="H88" i="17"/>
  <c r="G53" i="17"/>
  <c r="G5" i="6" a="1"/>
  <c r="H51" i="34"/>
  <c r="O43" i="6" a="1"/>
  <c r="F40" i="46"/>
  <c r="G12" i="21"/>
  <c r="H32" i="52"/>
  <c r="H53" i="38"/>
  <c r="F58" i="19"/>
  <c r="H22" i="50"/>
  <c r="F24" i="22"/>
  <c r="N30" i="6" a="1"/>
  <c r="G32" i="19"/>
  <c r="F38" i="6" a="1"/>
  <c r="G12" i="34"/>
  <c r="H24" i="17"/>
  <c r="H32" i="18"/>
  <c r="H53" i="35"/>
  <c r="K23" i="6" a="1"/>
  <c r="G11" i="6" a="1"/>
  <c r="G88" i="31"/>
  <c r="F22" i="39"/>
  <c r="H46" i="27"/>
  <c r="H76" i="26"/>
  <c r="G32" i="18"/>
  <c r="F53" i="45"/>
  <c r="F61" i="21"/>
  <c r="F24" i="47"/>
  <c r="G53" i="15"/>
  <c r="F76" i="24"/>
  <c r="F51" i="52"/>
  <c r="F58" i="20"/>
  <c r="F24" i="6" a="1"/>
  <c r="F22" i="49"/>
  <c r="H40" i="14"/>
  <c r="G40" i="21"/>
  <c r="H58" i="52"/>
  <c r="O40" i="6" a="1"/>
  <c r="H81" i="46"/>
  <c r="G69" i="46"/>
  <c r="F81" i="27"/>
  <c r="O32" i="6" a="1"/>
  <c r="H23" i="6" a="1"/>
  <c r="F12" i="6" a="1"/>
  <c r="G81" i="38"/>
  <c r="F88" i="22"/>
  <c r="H61" i="20"/>
  <c r="P31" i="6" a="1"/>
  <c r="I7" i="6" a="1"/>
  <c r="G6" i="6" a="1"/>
  <c r="G58" i="51"/>
  <c r="G53" i="36"/>
  <c r="G53" i="35"/>
  <c r="P34" i="6" a="1"/>
  <c r="H81" i="35"/>
  <c r="L16" i="6" a="1"/>
  <c r="G22" i="51"/>
  <c r="G51" i="49"/>
  <c r="G58" i="49"/>
  <c r="G69" i="27"/>
  <c r="K44" i="6" a="1"/>
  <c r="H88" i="26"/>
  <c r="F61" i="39"/>
  <c r="C30" i="6" a="1"/>
  <c r="C8" i="6" a="1"/>
  <c r="F88" i="25"/>
  <c r="F24" i="20"/>
  <c r="F22" i="47"/>
  <c r="E39" i="6" a="1"/>
  <c r="F46" i="40"/>
  <c r="G40" i="49"/>
  <c r="H22" i="35"/>
  <c r="G10" i="6" a="1"/>
  <c r="H81" i="22"/>
  <c r="G40" i="33"/>
  <c r="F32" i="34"/>
  <c r="F40" i="17"/>
  <c r="E8" i="6" a="1"/>
  <c r="F58" i="37"/>
  <c r="G32" i="22"/>
  <c r="C13" i="6" a="1"/>
  <c r="E11" i="6" a="1"/>
  <c r="G76" i="43"/>
  <c r="G81" i="16"/>
  <c r="H61" i="49"/>
  <c r="I40" i="6" a="1"/>
  <c r="F53" i="50"/>
  <c r="G53" i="21"/>
  <c r="G32" i="29"/>
  <c r="G22" i="45"/>
  <c r="G46" i="44"/>
  <c r="K28" i="6" a="1"/>
  <c r="H7" i="6" a="1"/>
  <c r="F32" i="15"/>
  <c r="G69" i="25"/>
  <c r="H69" i="45"/>
  <c r="D22" i="6" a="1"/>
  <c r="G20" i="6" a="1"/>
  <c r="P35" i="6" a="1"/>
  <c r="G37" i="6" a="1"/>
  <c r="G88" i="33"/>
  <c r="G61" i="47"/>
  <c r="H36" i="6" a="1"/>
  <c r="G32" i="15"/>
  <c r="F40" i="15"/>
  <c r="G12" i="51"/>
  <c r="H51" i="35"/>
  <c r="H58" i="46"/>
  <c r="H88" i="40"/>
  <c r="G40" i="27"/>
  <c r="J31" i="6" a="1"/>
  <c r="F22" i="29"/>
  <c r="O19" i="6" a="1"/>
  <c r="G58" i="33"/>
  <c r="G22" i="39"/>
  <c r="H32" i="41"/>
  <c r="G40" i="52"/>
  <c r="C39" i="6" a="1"/>
  <c r="G76" i="39"/>
  <c r="F81" i="15"/>
  <c r="H40" i="37"/>
  <c r="G69" i="51"/>
  <c r="F58" i="26"/>
  <c r="F88" i="43"/>
  <c r="G51" i="12"/>
  <c r="G43" i="6" a="1"/>
  <c r="F88" i="40"/>
  <c r="H61" i="50"/>
  <c r="G88" i="32"/>
  <c r="H58" i="48"/>
  <c r="C27" i="6" a="1"/>
  <c r="F27" i="6" a="1"/>
  <c r="F58" i="40"/>
  <c r="G24" i="41"/>
  <c r="E30" i="6" a="1"/>
  <c r="G46" i="17"/>
  <c r="F88" i="18"/>
  <c r="G58" i="28"/>
  <c r="H88" i="42"/>
  <c r="F81" i="25"/>
  <c r="H40" i="39"/>
  <c r="F22" i="19"/>
  <c r="F22" i="31"/>
  <c r="H88" i="51"/>
  <c r="F61" i="17"/>
  <c r="G81" i="17"/>
  <c r="F51" i="15"/>
  <c r="H58" i="28"/>
  <c r="H76" i="47"/>
  <c r="K13" i="6" a="1"/>
  <c r="H51" i="42"/>
  <c r="G53" i="44"/>
  <c r="E29" i="6" a="1"/>
  <c r="G76" i="28"/>
  <c r="F76" i="21"/>
  <c r="G15" i="6" a="1"/>
  <c r="F88" i="15"/>
  <c r="G61" i="22"/>
  <c r="J6" i="6" a="1"/>
  <c r="L33" i="6" a="1"/>
  <c r="G88" i="35"/>
  <c r="F32" i="50"/>
  <c r="F12" i="39"/>
  <c r="H40" i="17"/>
  <c r="H76" i="32"/>
  <c r="F32" i="35"/>
  <c r="H53" i="25"/>
  <c r="H12" i="27"/>
  <c r="H32" i="6" a="1"/>
  <c r="G32" i="36"/>
  <c r="F51" i="18"/>
  <c r="G40" i="19"/>
  <c r="G61" i="36"/>
  <c r="F61" i="23"/>
  <c r="F46" i="16"/>
  <c r="G32" i="28"/>
  <c r="H69" i="31"/>
  <c r="F76" i="52"/>
  <c r="H51" i="44"/>
  <c r="H88" i="29"/>
  <c r="G69" i="38"/>
  <c r="F51" i="30"/>
  <c r="G24" i="42"/>
  <c r="H24" i="35"/>
  <c r="G22" i="22"/>
  <c r="N9" i="6" a="1"/>
  <c r="G12" i="23"/>
  <c r="H46" i="12"/>
  <c r="F81" i="37"/>
  <c r="G22" i="29"/>
  <c r="N19" i="6" a="1"/>
  <c r="H12" i="26"/>
  <c r="H24" i="22"/>
  <c r="H32" i="36"/>
  <c r="G76" i="14"/>
  <c r="G40" i="47"/>
  <c r="G42" i="6" a="1"/>
  <c r="F25" i="6" a="1"/>
  <c r="G22" i="30"/>
  <c r="F81" i="19"/>
  <c r="G51" i="28"/>
  <c r="F76" i="42"/>
  <c r="G53" i="41"/>
  <c r="G88" i="28"/>
  <c r="L19" i="6" a="1"/>
  <c r="F61" i="28"/>
  <c r="O7" i="6" a="1"/>
  <c r="J39" i="6" a="1"/>
  <c r="F12" i="32"/>
  <c r="H22" i="18"/>
  <c r="F58" i="22"/>
  <c r="J27" i="6" a="1"/>
  <c r="C34" i="6" a="1"/>
  <c r="L39" i="6" a="1"/>
  <c r="G46" i="45"/>
  <c r="G69" i="23"/>
  <c r="K19" i="6" a="1"/>
  <c r="L26" i="6" a="1"/>
  <c r="G46" i="28"/>
  <c r="E37" i="6" a="1"/>
  <c r="F46" i="41"/>
  <c r="F12" i="22"/>
  <c r="F76" i="37"/>
  <c r="G32" i="46"/>
  <c r="I44" i="6" a="1"/>
  <c r="H69" i="19"/>
  <c r="G22" i="40"/>
  <c r="H24" i="40"/>
  <c r="F32" i="44"/>
  <c r="F40" i="25"/>
  <c r="O5" i="6" a="1"/>
  <c r="H40" i="50"/>
  <c r="G13" i="6" a="1"/>
  <c r="H51" i="25"/>
  <c r="H61" i="17"/>
  <c r="F32" i="18"/>
  <c r="H43" i="6" a="1"/>
  <c r="H76" i="43"/>
  <c r="F61" i="29"/>
  <c r="J41" i="6" a="1"/>
  <c r="H12" i="31"/>
  <c r="H53" i="43"/>
  <c r="H88" i="25"/>
  <c r="H76" i="48"/>
  <c r="I42" i="6" a="1"/>
  <c r="K30" i="6" a="1"/>
  <c r="H40" i="40"/>
  <c r="G32" i="32"/>
  <c r="H58" i="15"/>
  <c r="F40" i="26"/>
  <c r="G76" i="46"/>
  <c r="I9" i="6" a="1"/>
  <c r="G51" i="26"/>
  <c r="H61" i="23"/>
  <c r="H22" i="38"/>
  <c r="F76" i="15"/>
  <c r="F12" i="17"/>
  <c r="G24" i="34"/>
  <c r="F22" i="44"/>
  <c r="G32" i="38"/>
  <c r="F76" i="33"/>
  <c r="F40" i="39"/>
  <c r="F81" i="50"/>
  <c r="G76" i="48"/>
  <c r="F88" i="44"/>
  <c r="M23" i="6" a="1"/>
  <c r="H12" i="17"/>
  <c r="G12" i="6" a="1"/>
  <c r="D33" i="6" a="1"/>
  <c r="D7" i="6" a="1"/>
  <c r="H32" i="47"/>
  <c r="G24" i="37"/>
  <c r="F69" i="16"/>
  <c r="H76" i="21"/>
  <c r="G51" i="46"/>
  <c r="F81" i="16"/>
  <c r="F32" i="22"/>
  <c r="G81" i="34"/>
  <c r="F46" i="28"/>
  <c r="H76" i="52"/>
  <c r="H46" i="23"/>
  <c r="G46" i="24"/>
  <c r="M18" i="6" a="1"/>
  <c r="L38" i="6" a="1"/>
  <c r="F61" i="44"/>
  <c r="F51" i="12"/>
  <c r="G81" i="12"/>
  <c r="F58" i="14"/>
  <c r="F69" i="52"/>
  <c r="F32" i="20"/>
  <c r="F69" i="22"/>
  <c r="H16" i="6" a="1"/>
  <c r="F39" i="6" a="1"/>
  <c r="I41" i="6" a="1"/>
  <c r="F58" i="12"/>
  <c r="G51" i="47"/>
  <c r="F46" i="52"/>
  <c r="H32" i="46"/>
  <c r="G32" i="12"/>
  <c r="F76" i="45"/>
  <c r="F12" i="48"/>
  <c r="F46" i="23"/>
  <c r="F51" i="21"/>
  <c r="F22" i="30"/>
  <c r="F69" i="47"/>
  <c r="G12" i="12"/>
  <c r="G46" i="48"/>
  <c r="J29" i="6" a="1"/>
  <c r="N5" i="6" a="1"/>
  <c r="F24" i="41"/>
  <c r="O27" i="6" a="1"/>
  <c r="E28" i="6" a="1"/>
  <c r="H88" i="47"/>
  <c r="F12" i="47"/>
  <c r="G28" i="6" a="1"/>
  <c r="N42" i="6" a="1"/>
  <c r="H24" i="27"/>
  <c r="G4" i="6" a="1"/>
  <c r="G12" i="32"/>
  <c r="H22" i="40"/>
  <c r="P23" i="6" a="1"/>
  <c r="O23" i="6" a="1"/>
  <c r="F58" i="48"/>
  <c r="F69" i="21"/>
  <c r="F53" i="33"/>
  <c r="O10" i="6" a="1"/>
  <c r="G58" i="35"/>
  <c r="F51" i="34"/>
  <c r="H61" i="26"/>
  <c r="G81" i="24"/>
  <c r="F76" i="39"/>
  <c r="F22" i="41"/>
  <c r="G46" i="46"/>
  <c r="F61" i="35"/>
  <c r="H76" i="39"/>
  <c r="F32" i="25"/>
  <c r="H12" i="52"/>
  <c r="F32" i="47"/>
  <c r="H76" i="29"/>
  <c r="G53" i="49"/>
  <c r="H53" i="18"/>
  <c r="G40" i="6" a="1"/>
  <c r="G35" i="6" a="1"/>
  <c r="G58" i="48"/>
  <c r="I28" i="6" a="1"/>
  <c r="H76" i="41"/>
  <c r="H76" i="19"/>
  <c r="G53" i="33"/>
  <c r="H22" i="12"/>
  <c r="G61" i="34"/>
  <c r="G12" i="29"/>
  <c r="G81" i="40"/>
  <c r="H32" i="51"/>
  <c r="F12" i="16"/>
  <c r="F46" i="27"/>
  <c r="J20" i="6" a="1"/>
  <c r="G76" i="51"/>
  <c r="F22" i="21"/>
  <c r="K26" i="6" a="1"/>
  <c r="F24" i="39"/>
  <c r="H12" i="47"/>
  <c r="F76" i="30"/>
  <c r="F40" i="18"/>
  <c r="H15" i="6" a="1"/>
  <c r="F9" i="6" a="1"/>
  <c r="H61" i="25"/>
  <c r="H22" i="33"/>
  <c r="H76" i="23"/>
  <c r="H22" i="42"/>
  <c r="H61" i="42"/>
  <c r="G58" i="21"/>
  <c r="H61" i="37"/>
  <c r="F53" i="51"/>
  <c r="H69" i="28"/>
  <c r="G40" i="39"/>
  <c r="G51" i="15"/>
  <c r="G40" i="22"/>
  <c r="F88" i="30"/>
  <c r="G12" i="19"/>
  <c r="H10" i="6" a="1"/>
  <c r="K43" i="6" a="1"/>
  <c r="D28" i="6" a="1"/>
  <c r="G46" i="38"/>
  <c r="F12" i="20"/>
  <c r="H40" i="49"/>
  <c r="G81" i="42"/>
  <c r="J26" i="6" a="1"/>
  <c r="H40" i="36"/>
  <c r="G25" i="6" a="1"/>
  <c r="H21" i="6" a="1"/>
  <c r="F76" i="26"/>
  <c r="H81" i="30"/>
  <c r="G24" i="38"/>
  <c r="F40" i="22"/>
  <c r="F61" i="43"/>
  <c r="O37" i="6" a="1"/>
  <c r="F81" i="23"/>
  <c r="H12" i="44"/>
  <c r="C21" i="6" a="1"/>
  <c r="G58" i="37"/>
  <c r="D9" i="6" a="1"/>
  <c r="F40" i="35"/>
  <c r="H51" i="28"/>
  <c r="J8" i="6" a="1"/>
  <c r="H81" i="41"/>
  <c r="N13" i="6" a="1"/>
  <c r="F81" i="14"/>
  <c r="F12" i="45"/>
  <c r="H40" i="48"/>
  <c r="P13" i="6" a="1"/>
  <c r="H40" i="24"/>
  <c r="C10" i="6" a="1"/>
  <c r="F76" i="27"/>
  <c r="H46" i="28"/>
  <c r="M4" i="6" a="1"/>
  <c r="H51" i="40"/>
  <c r="F40" i="42"/>
  <c r="G46" i="19"/>
  <c r="H24" i="19"/>
  <c r="I8" i="6" a="1"/>
  <c r="G76" i="22"/>
  <c r="H88" i="43"/>
  <c r="F51" i="26"/>
  <c r="H76" i="51"/>
  <c r="F53" i="16"/>
  <c r="H76" i="24"/>
  <c r="H12" i="38"/>
  <c r="L43" i="6" a="1"/>
  <c r="F88" i="51"/>
  <c r="F58" i="36"/>
  <c r="G32" i="35"/>
  <c r="M32" i="6" a="1"/>
  <c r="H69" i="24"/>
  <c r="G81" i="48"/>
  <c r="H27" i="6" a="1"/>
  <c r="H24" i="23"/>
  <c r="H53" i="20"/>
  <c r="G24" i="49"/>
  <c r="F61" i="12"/>
  <c r="G46" i="31"/>
  <c r="C20" i="6" a="1"/>
  <c r="F40" i="27"/>
  <c r="H81" i="39"/>
  <c r="G61" i="12"/>
  <c r="H53" i="37"/>
  <c r="G51" i="29"/>
  <c r="G58" i="18"/>
  <c r="F53" i="31"/>
  <c r="G32" i="44"/>
  <c r="C7" i="6" a="1"/>
  <c r="G81" i="39"/>
  <c r="G32" i="51"/>
  <c r="H58" i="22"/>
  <c r="H46" i="48"/>
  <c r="P27" i="6" a="1"/>
  <c r="F81" i="31"/>
  <c r="N26" i="6" a="1"/>
  <c r="C22" i="6" a="1"/>
  <c r="I27" i="6" a="1"/>
  <c r="F12" i="26"/>
  <c r="G53" i="29"/>
  <c r="G88" i="51"/>
  <c r="O35" i="6" a="1"/>
  <c r="H40" i="51"/>
  <c r="H61" i="39"/>
  <c r="G40" i="44"/>
  <c r="F69" i="50"/>
  <c r="H12" i="24"/>
  <c r="F24" i="30"/>
  <c r="H76" i="20"/>
  <c r="G58" i="40"/>
  <c r="H46" i="40"/>
  <c r="H40" i="18"/>
  <c r="F22" i="12"/>
  <c r="I5" i="6" a="1"/>
  <c r="P37" i="6" a="1"/>
  <c r="L27" i="6" a="1"/>
  <c r="F46" i="51"/>
  <c r="F61" i="33"/>
  <c r="F46" i="31"/>
  <c r="G58" i="26"/>
  <c r="F12" i="31"/>
  <c r="G51" i="17"/>
  <c r="H32" i="49"/>
  <c r="F32" i="48"/>
  <c r="P8" i="6" a="1"/>
  <c r="G76" i="12"/>
  <c r="N25" i="6" a="1"/>
  <c r="G53" i="51"/>
  <c r="L29" i="6" a="1"/>
  <c r="F81" i="42"/>
  <c r="F76" i="25"/>
  <c r="L20" i="6" a="1"/>
  <c r="F76" i="19"/>
  <c r="G69" i="34"/>
  <c r="H24" i="24"/>
  <c r="J24" i="6" a="1"/>
  <c r="M16" i="6" a="1"/>
  <c r="G58" i="38"/>
  <c r="G51" i="43"/>
  <c r="I18" i="6" a="1"/>
  <c r="G12" i="45"/>
  <c r="G32" i="30"/>
  <c r="H51" i="12"/>
  <c r="J7" i="6" a="1"/>
  <c r="H51" i="26"/>
  <c r="O22" i="6" a="1"/>
  <c r="H81" i="24"/>
  <c r="L10" i="6" a="1"/>
  <c r="G22" i="32"/>
  <c r="H61" i="38"/>
  <c r="D35" i="6" a="1"/>
  <c r="H51" i="27"/>
  <c r="G51" i="18"/>
  <c r="H53" i="24"/>
  <c r="F13" i="6" a="1"/>
  <c r="G76" i="34"/>
  <c r="F22" i="23"/>
  <c r="F81" i="21"/>
  <c r="H24" i="28"/>
  <c r="D36" i="6" a="1"/>
  <c r="F40" i="21"/>
  <c r="F69" i="24"/>
  <c r="F88" i="29"/>
  <c r="H22" i="30"/>
  <c r="H69" i="16"/>
  <c r="G51" i="36"/>
  <c r="I35" i="6" a="1"/>
  <c r="F44" i="6" a="1"/>
  <c r="L31" i="6" a="1"/>
  <c r="E32" i="6" a="1"/>
  <c r="F40" i="49"/>
  <c r="F12" i="51"/>
  <c r="K12" i="6" a="1"/>
  <c r="N16" i="6" a="1"/>
  <c r="H88" i="52"/>
  <c r="K8" i="6" a="1"/>
  <c r="G44" i="6" a="1"/>
  <c r="J28" i="6" a="1"/>
  <c r="F61" i="50"/>
  <c r="E19" i="6" a="1"/>
  <c r="G24" i="14"/>
  <c r="K34" i="6" a="1"/>
  <c r="H22" i="25"/>
  <c r="F40" i="45"/>
  <c r="F88" i="14"/>
  <c r="O34" i="6" a="1"/>
  <c r="H69" i="36"/>
  <c r="G40" i="45"/>
  <c r="H32" i="20"/>
  <c r="H53" i="33"/>
  <c r="H40" i="32"/>
  <c r="H31" i="6" a="1"/>
  <c r="H22" i="52"/>
  <c r="G51" i="24"/>
  <c r="J13" i="6" a="1"/>
  <c r="H53" i="15"/>
  <c r="G32" i="40"/>
  <c r="P28" i="6" a="1"/>
  <c r="G22" i="50"/>
  <c r="F12" i="33"/>
  <c r="G46" i="40"/>
  <c r="G22" i="52"/>
  <c r="H88" i="19"/>
  <c r="H46" i="37"/>
  <c r="F40" i="30"/>
  <c r="M42" i="6" a="1"/>
  <c r="H46" i="16"/>
  <c r="O13" i="6" a="1"/>
  <c r="H51" i="43"/>
  <c r="G53" i="40"/>
  <c r="P18" i="6" a="1"/>
  <c r="I13" i="6" a="1"/>
  <c r="I10" i="6" a="1"/>
  <c r="F5" i="6" a="1"/>
  <c r="F22" i="28"/>
  <c r="G53" i="18"/>
  <c r="H46" i="43"/>
  <c r="H61" i="27"/>
  <c r="K9" i="6" a="1"/>
  <c r="F53" i="24"/>
  <c r="L13" i="6" a="1"/>
  <c r="O30" i="6" a="1"/>
  <c r="G76" i="44"/>
  <c r="H53" i="41"/>
  <c r="H61" i="33"/>
  <c r="P36" i="6" a="1"/>
  <c r="H58" i="12"/>
  <c r="H46" i="47"/>
  <c r="H69" i="12"/>
  <c r="H46" i="21"/>
  <c r="H88" i="28"/>
  <c r="H58" i="38"/>
  <c r="F8" i="6" a="1"/>
  <c r="G12" i="25"/>
  <c r="F32" i="28"/>
  <c r="H69" i="52"/>
  <c r="O24" i="6" a="1"/>
  <c r="H69" i="51"/>
  <c r="G88" i="14"/>
  <c r="F61" i="45"/>
  <c r="M30" i="6" a="1"/>
  <c r="F51" i="17"/>
  <c r="G69" i="41"/>
  <c r="F61" i="40"/>
  <c r="H24" i="20"/>
  <c r="G81" i="36"/>
  <c r="K35" i="6" a="1"/>
  <c r="F24" i="38"/>
  <c r="G22" i="42"/>
  <c r="H81" i="20"/>
  <c r="H69" i="49"/>
  <c r="D30" i="6" a="1"/>
  <c r="F24" i="18"/>
  <c r="H32" i="44"/>
  <c r="G88" i="42"/>
  <c r="F11" i="6" a="1"/>
  <c r="H32" i="22"/>
  <c r="F32" i="52"/>
  <c r="N18" i="6" a="1"/>
  <c r="F32" i="23"/>
  <c r="H40" i="42"/>
  <c r="G53" i="50"/>
  <c r="G81" i="37"/>
  <c r="G46" i="20"/>
  <c r="F40" i="40"/>
  <c r="H88" i="32"/>
  <c r="F51" i="22"/>
  <c r="F32" i="29"/>
  <c r="I38" i="6" a="1"/>
  <c r="H69" i="15"/>
  <c r="P16" i="6" a="1"/>
  <c r="K29" i="6" a="1"/>
  <c r="G12" i="24"/>
  <c r="F81" i="32"/>
  <c r="F88" i="28"/>
  <c r="F24" i="34"/>
  <c r="F40" i="51"/>
  <c r="F69" i="27"/>
  <c r="H12" i="34"/>
  <c r="H24" i="51"/>
  <c r="F88" i="31"/>
  <c r="F46" i="22"/>
  <c r="C9" i="6" a="1"/>
  <c r="H53" i="48"/>
  <c r="G53" i="12"/>
  <c r="F18" i="6" a="1"/>
  <c r="F53" i="19"/>
  <c r="F22" i="24"/>
  <c r="P21" i="6" a="1"/>
  <c r="P17" i="6" a="1"/>
  <c r="C16" i="6" a="1"/>
  <c r="F58" i="24"/>
  <c r="H24" i="39"/>
  <c r="F53" i="36"/>
  <c r="F22" i="40"/>
  <c r="F61" i="19"/>
  <c r="H61" i="30"/>
  <c r="H53" i="16"/>
  <c r="F61" i="52"/>
  <c r="G69" i="52"/>
  <c r="F19" i="6" a="1"/>
  <c r="H61" i="16"/>
  <c r="G81" i="23"/>
  <c r="H61" i="19"/>
  <c r="P39" i="6" a="1"/>
  <c r="F22" i="37"/>
  <c r="H51" i="50"/>
  <c r="N23" i="6" a="1"/>
  <c r="N23" i="6" l="1"/>
  <c r="AE21" i="6" s="1"/>
  <c r="P39" i="6"/>
  <c r="AG7" i="6" s="1"/>
  <c r="F19" i="6"/>
  <c r="W24" i="6" s="1"/>
  <c r="C16" i="6"/>
  <c r="T38" i="6" s="1"/>
  <c r="P17" i="6"/>
  <c r="AG41" i="6" s="1"/>
  <c r="P21" i="6"/>
  <c r="AG27" i="6" s="1"/>
  <c r="F18" i="6"/>
  <c r="W43" i="6" s="1"/>
  <c r="C9" i="6"/>
  <c r="T29" i="6" s="1"/>
  <c r="K29" i="6"/>
  <c r="AB11" i="6" s="1"/>
  <c r="P16" i="6"/>
  <c r="AG38" i="6" s="1"/>
  <c r="I38" i="6"/>
  <c r="Z33" i="6" s="1"/>
  <c r="N18" i="6"/>
  <c r="AE43" i="6" s="1"/>
  <c r="F11" i="6"/>
  <c r="W44" i="6" s="1"/>
  <c r="D30" i="6"/>
  <c r="U16" i="6" s="1"/>
  <c r="K35" i="6"/>
  <c r="AB36" i="6" s="1"/>
  <c r="M30" i="6"/>
  <c r="AD16" i="6" s="1"/>
  <c r="O24" i="6"/>
  <c r="AF8" i="6" s="1"/>
  <c r="F8" i="6"/>
  <c r="W5" i="6" s="1"/>
  <c r="P36" i="6"/>
  <c r="AG25" i="6" s="1"/>
  <c r="O30" i="6"/>
  <c r="AF16" i="6" s="1"/>
  <c r="L13" i="6"/>
  <c r="AC17" i="6" s="1"/>
  <c r="K9" i="6"/>
  <c r="AB29" i="6" s="1"/>
  <c r="F5" i="6"/>
  <c r="W18" i="6" s="1"/>
  <c r="I10" i="6"/>
  <c r="Z42" i="6" s="1"/>
  <c r="I13" i="6"/>
  <c r="Z17" i="6" s="1"/>
  <c r="P18" i="6"/>
  <c r="AG43" i="6" s="1"/>
  <c r="O13" i="6"/>
  <c r="AF17" i="6" s="1"/>
  <c r="M42" i="6"/>
  <c r="AD40" i="6" s="1"/>
  <c r="P28" i="6"/>
  <c r="AG15" i="6" s="1"/>
  <c r="J13" i="6"/>
  <c r="AA17" i="6" s="1"/>
  <c r="H31" i="6"/>
  <c r="Y34" i="6" s="1"/>
  <c r="O34" i="6"/>
  <c r="AF31" i="6" s="1"/>
  <c r="K34" i="6"/>
  <c r="AB31" i="6" s="1"/>
  <c r="E19" i="6"/>
  <c r="V24" i="6" s="1"/>
  <c r="J28" i="6"/>
  <c r="AA15" i="6" s="1"/>
  <c r="G44" i="6"/>
  <c r="X23" i="6" s="1"/>
  <c r="K8" i="6"/>
  <c r="AB5" i="6" s="1"/>
  <c r="N16" i="6"/>
  <c r="AE38" i="6" s="1"/>
  <c r="K12" i="6"/>
  <c r="AB12" i="6" s="1"/>
  <c r="E32" i="6"/>
  <c r="V32" i="6" s="1"/>
  <c r="L31" i="6"/>
  <c r="AC34" i="6" s="1"/>
  <c r="F44" i="6"/>
  <c r="W23" i="6" s="1"/>
  <c r="I35" i="6"/>
  <c r="Z36" i="6" s="1"/>
  <c r="D36" i="6"/>
  <c r="U25" i="6" s="1"/>
  <c r="F13" i="6"/>
  <c r="W17" i="6" s="1"/>
  <c r="D35" i="6"/>
  <c r="U36" i="6" s="1"/>
  <c r="L10" i="6"/>
  <c r="AC42" i="6" s="1"/>
  <c r="O22" i="6"/>
  <c r="AF35" i="6" s="1"/>
  <c r="J7" i="6"/>
  <c r="AA4" i="6" s="1"/>
  <c r="I18" i="6"/>
  <c r="Z43" i="6" s="1"/>
  <c r="M16" i="6"/>
  <c r="AD38" i="6" s="1"/>
  <c r="J24" i="6"/>
  <c r="AA8" i="6" s="1"/>
  <c r="L20" i="6"/>
  <c r="AC37" i="6" s="1"/>
  <c r="L29" i="6"/>
  <c r="AC11" i="6" s="1"/>
  <c r="N25" i="6"/>
  <c r="AE20" i="6" s="1"/>
  <c r="P8" i="6"/>
  <c r="AG5" i="6" s="1"/>
  <c r="L27" i="6"/>
  <c r="AC13" i="6" s="1"/>
  <c r="P37" i="6"/>
  <c r="AG9" i="6" s="1"/>
  <c r="I5" i="6"/>
  <c r="Z18" i="6" s="1"/>
  <c r="O35" i="6"/>
  <c r="AF36" i="6" s="1"/>
  <c r="I27" i="6"/>
  <c r="Z13" i="6" s="1"/>
  <c r="C22" i="6"/>
  <c r="T35" i="6" s="1"/>
  <c r="N26" i="6"/>
  <c r="AE19" i="6" s="1"/>
  <c r="P27" i="6"/>
  <c r="AG13" i="6" s="1"/>
  <c r="C7" i="6"/>
  <c r="T4" i="6" s="1"/>
  <c r="C20" i="6"/>
  <c r="T37" i="6" s="1"/>
  <c r="H27" i="6"/>
  <c r="Y13" i="6" s="1"/>
  <c r="M32" i="6"/>
  <c r="AD32" i="6" s="1"/>
  <c r="L43" i="6"/>
  <c r="AC30" i="6" s="1"/>
  <c r="I8" i="6"/>
  <c r="Z5" i="6" s="1"/>
  <c r="M4" i="6"/>
  <c r="AD10" i="6" s="1"/>
  <c r="C10" i="6"/>
  <c r="T42" i="6" s="1"/>
  <c r="P13" i="6"/>
  <c r="AG17" i="6" s="1"/>
  <c r="N13" i="6"/>
  <c r="AE17" i="6" s="1"/>
  <c r="J8" i="6"/>
  <c r="AA5" i="6" s="1"/>
  <c r="D9" i="6"/>
  <c r="U29" i="6" s="1"/>
  <c r="C21" i="6"/>
  <c r="T27" i="6" s="1"/>
  <c r="O37" i="6"/>
  <c r="AF9" i="6" s="1"/>
  <c r="H21" i="6"/>
  <c r="Y27" i="6" s="1"/>
  <c r="G25" i="6"/>
  <c r="X20" i="6" s="1"/>
  <c r="J26" i="6"/>
  <c r="AA19" i="6" s="1"/>
  <c r="D28" i="6"/>
  <c r="U15" i="6" s="1"/>
  <c r="K43" i="6"/>
  <c r="AB30" i="6" s="1"/>
  <c r="H10" i="6"/>
  <c r="Y42" i="6" s="1"/>
  <c r="F9" i="6"/>
  <c r="W29" i="6" s="1"/>
  <c r="H15" i="6"/>
  <c r="Y28" i="6" s="1"/>
  <c r="K26" i="6"/>
  <c r="AB19" i="6" s="1"/>
  <c r="J20" i="6"/>
  <c r="AA37" i="6" s="1"/>
  <c r="I28" i="6"/>
  <c r="Z15" i="6" s="1"/>
  <c r="G35" i="6"/>
  <c r="X36" i="6" s="1"/>
  <c r="G40" i="6"/>
  <c r="X6" i="6" s="1"/>
  <c r="O10" i="6"/>
  <c r="AF42" i="6" s="1"/>
  <c r="O23" i="6"/>
  <c r="AF21" i="6" s="1"/>
  <c r="P23" i="6"/>
  <c r="AG21" i="6" s="1"/>
  <c r="G4" i="6"/>
  <c r="X10" i="6" s="1"/>
  <c r="N42" i="6"/>
  <c r="AE40" i="6" s="1"/>
  <c r="G28" i="6"/>
  <c r="X15" i="6" s="1"/>
  <c r="E28" i="6"/>
  <c r="V15" i="6" s="1"/>
  <c r="O27" i="6"/>
  <c r="AF13" i="6" s="1"/>
  <c r="N5" i="6"/>
  <c r="AE18" i="6" s="1"/>
  <c r="J29" i="6"/>
  <c r="AA11" i="6" s="1"/>
  <c r="I41" i="6"/>
  <c r="Z22" i="6" s="1"/>
  <c r="F39" i="6"/>
  <c r="W7" i="6" s="1"/>
  <c r="H16" i="6"/>
  <c r="Y38" i="6" s="1"/>
  <c r="L38" i="6"/>
  <c r="AC33" i="6" s="1"/>
  <c r="M18" i="6"/>
  <c r="AD43" i="6" s="1"/>
  <c r="D7" i="6"/>
  <c r="U4" i="6" s="1"/>
  <c r="D33" i="6"/>
  <c r="U39" i="6" s="1"/>
  <c r="G12" i="6"/>
  <c r="X12" i="6" s="1"/>
  <c r="M23" i="6"/>
  <c r="AD21" i="6" s="1"/>
  <c r="I9" i="6"/>
  <c r="Z29" i="6" s="1"/>
  <c r="K30" i="6"/>
  <c r="AB16" i="6" s="1"/>
  <c r="I42" i="6"/>
  <c r="Z40" i="6" s="1"/>
  <c r="J41" i="6"/>
  <c r="AA22" i="6" s="1"/>
  <c r="H43" i="6"/>
  <c r="Y30" i="6" s="1"/>
  <c r="G13" i="6"/>
  <c r="X17" i="6" s="1"/>
  <c r="O5" i="6"/>
  <c r="AF18" i="6" s="1"/>
  <c r="I44" i="6"/>
  <c r="Z23" i="6" s="1"/>
  <c r="E37" i="6"/>
  <c r="V9" i="6" s="1"/>
  <c r="L26" i="6"/>
  <c r="AC19" i="6" s="1"/>
  <c r="K19" i="6"/>
  <c r="AB24" i="6" s="1"/>
  <c r="L39" i="6"/>
  <c r="AC7" i="6" s="1"/>
  <c r="C34" i="6"/>
  <c r="T31" i="6" s="1"/>
  <c r="J27" i="6"/>
  <c r="AA13" i="6" s="1"/>
  <c r="J39" i="6"/>
  <c r="AA7" i="6" s="1"/>
  <c r="O7" i="6"/>
  <c r="AF4" i="6" s="1"/>
  <c r="L19" i="6"/>
  <c r="AC24" i="6" s="1"/>
  <c r="F25" i="6"/>
  <c r="W20" i="6" s="1"/>
  <c r="G42" i="6"/>
  <c r="X40" i="6" s="1"/>
  <c r="N19" i="6"/>
  <c r="AE24" i="6" s="1"/>
  <c r="N9" i="6"/>
  <c r="AE29" i="6" s="1"/>
  <c r="H32" i="6"/>
  <c r="Y32" i="6" s="1"/>
  <c r="L33" i="6"/>
  <c r="AC39" i="6" s="1"/>
  <c r="J6" i="6"/>
  <c r="AA14" i="6" s="1"/>
  <c r="G15" i="6"/>
  <c r="X28" i="6" s="1"/>
  <c r="E29" i="6"/>
  <c r="V11" i="6" s="1"/>
  <c r="K13" i="6"/>
  <c r="AB17" i="6" s="1"/>
  <c r="E30" i="6"/>
  <c r="V16" i="6" s="1"/>
  <c r="F27" i="6"/>
  <c r="W13" i="6" s="1"/>
  <c r="C27" i="6"/>
  <c r="T13" i="6" s="1"/>
  <c r="G43" i="6"/>
  <c r="X30" i="6" s="1"/>
  <c r="C39" i="6"/>
  <c r="T7" i="6" s="1"/>
  <c r="O19" i="6"/>
  <c r="AF24" i="6" s="1"/>
  <c r="J31" i="6"/>
  <c r="AA34" i="6" s="1"/>
  <c r="H36" i="6"/>
  <c r="Y25" i="6" s="1"/>
  <c r="G37" i="6"/>
  <c r="X9" i="6" s="1"/>
  <c r="P35" i="6"/>
  <c r="AG36" i="6" s="1"/>
  <c r="G20" i="6"/>
  <c r="X37" i="6" s="1"/>
  <c r="D22" i="6"/>
  <c r="U35" i="6" s="1"/>
  <c r="H7" i="6"/>
  <c r="Y4" i="6" s="1"/>
  <c r="K28" i="6"/>
  <c r="AB15" i="6" s="1"/>
  <c r="I40" i="6"/>
  <c r="Z6" i="6" s="1"/>
  <c r="E11" i="6"/>
  <c r="V44" i="6" s="1"/>
  <c r="C13" i="6"/>
  <c r="T17" i="6" s="1"/>
  <c r="E8" i="6"/>
  <c r="V5" i="6" s="1"/>
  <c r="G10" i="6"/>
  <c r="X42" i="6" s="1"/>
  <c r="E39" i="6"/>
  <c r="V7" i="6" s="1"/>
  <c r="C8" i="6"/>
  <c r="T5" i="6" s="1"/>
  <c r="C30" i="6"/>
  <c r="T16" i="6" s="1"/>
  <c r="K44" i="6"/>
  <c r="AB23" i="6" s="1"/>
  <c r="L16" i="6"/>
  <c r="AC38" i="6" s="1"/>
  <c r="P34" i="6"/>
  <c r="AG31" i="6" s="1"/>
  <c r="G6" i="6"/>
  <c r="X14" i="6" s="1"/>
  <c r="I7" i="6"/>
  <c r="Z4" i="6" s="1"/>
  <c r="P31" i="6"/>
  <c r="AG34" i="6" s="1"/>
  <c r="F12" i="6"/>
  <c r="W12" i="6" s="1"/>
  <c r="H23" i="6"/>
  <c r="Y21" i="6" s="1"/>
  <c r="O32" i="6"/>
  <c r="AF32" i="6" s="1"/>
  <c r="O40" i="6"/>
  <c r="AF6" i="6" s="1"/>
  <c r="F24" i="6"/>
  <c r="W8" i="6" s="1"/>
  <c r="G11" i="6"/>
  <c r="X44" i="6" s="1"/>
  <c r="K23" i="6"/>
  <c r="AB21" i="6" s="1"/>
  <c r="F38" i="6"/>
  <c r="W33" i="6" s="1"/>
  <c r="N30" i="6"/>
  <c r="AE16" i="6" s="1"/>
  <c r="O43" i="6"/>
  <c r="AF30" i="6" s="1"/>
  <c r="G5" i="6"/>
  <c r="X18" i="6" s="1"/>
  <c r="N24" i="6"/>
  <c r="AE8" i="6" s="1"/>
  <c r="I4" i="6"/>
  <c r="Z10" i="6" s="1"/>
  <c r="C33" i="6"/>
  <c r="T39" i="6" s="1"/>
  <c r="J4" i="6"/>
  <c r="AA10" i="6" s="1"/>
  <c r="P40" i="6"/>
  <c r="AG6" i="6" s="1"/>
  <c r="G34" i="6"/>
  <c r="X31" i="6" s="1"/>
  <c r="P6" i="6"/>
  <c r="AG14" i="6" s="1"/>
  <c r="D43" i="6"/>
  <c r="U30" i="6" s="1"/>
  <c r="M31" i="6"/>
  <c r="AD34" i="6" s="1"/>
  <c r="I43" i="6"/>
  <c r="Z30" i="6" s="1"/>
  <c r="D5" i="6"/>
  <c r="U18" i="6" s="1"/>
  <c r="N12" i="6"/>
  <c r="AE12" i="6" s="1"/>
  <c r="J15" i="6"/>
  <c r="AA28" i="6" s="1"/>
  <c r="H4" i="6"/>
  <c r="Y10" i="6" s="1"/>
  <c r="G23" i="6"/>
  <c r="X21" i="6" s="1"/>
  <c r="L22" i="6"/>
  <c r="AC35" i="6" s="1"/>
  <c r="C40" i="6"/>
  <c r="T6" i="6" s="1"/>
  <c r="J34" i="6"/>
  <c r="AA31" i="6" s="1"/>
  <c r="E6" i="6"/>
  <c r="V14" i="6" s="1"/>
  <c r="L4" i="6"/>
  <c r="AC10" i="6" s="1"/>
  <c r="N28" i="6"/>
  <c r="AE15" i="6" s="1"/>
  <c r="C36" i="6"/>
  <c r="T25" i="6" s="1"/>
  <c r="M37" i="6"/>
  <c r="AD9" i="6" s="1"/>
  <c r="M8" i="6"/>
  <c r="AD5" i="6" s="1"/>
  <c r="F26" i="6"/>
  <c r="W19" i="6" s="1"/>
  <c r="E31" i="6"/>
  <c r="V34" i="6" s="1"/>
  <c r="L32" i="6"/>
  <c r="AC32" i="6" s="1"/>
  <c r="C4" i="6"/>
  <c r="T10" i="6" s="1"/>
  <c r="M9" i="6"/>
  <c r="AD29" i="6" s="1"/>
  <c r="J16" i="6"/>
  <c r="AA38" i="6" s="1"/>
  <c r="H11" i="6"/>
  <c r="Y44" i="6" s="1"/>
  <c r="D15" i="6"/>
  <c r="U28" i="6" s="1"/>
  <c r="J21" i="6"/>
  <c r="AA27" i="6" s="1"/>
  <c r="I17" i="6"/>
  <c r="Z41" i="6" s="1"/>
  <c r="F23" i="6"/>
  <c r="W21" i="6" s="1"/>
  <c r="J11" i="6"/>
  <c r="AA44" i="6" s="1"/>
  <c r="M10" i="6"/>
  <c r="AD42" i="6" s="1"/>
  <c r="K24" i="6"/>
  <c r="AB8" i="6" s="1"/>
  <c r="M38" i="6"/>
  <c r="AD33" i="6" s="1"/>
  <c r="I26" i="6"/>
  <c r="Z19" i="6" s="1"/>
  <c r="G17" i="6"/>
  <c r="X41" i="6" s="1"/>
  <c r="D42" i="6"/>
  <c r="U40" i="6" s="1"/>
  <c r="P26" i="6"/>
  <c r="AG19" i="6" s="1"/>
  <c r="E43" i="6"/>
  <c r="V30" i="6" s="1"/>
  <c r="M22" i="6"/>
  <c r="AD35" i="6" s="1"/>
  <c r="K25" i="6"/>
  <c r="AB20" i="6" s="1"/>
  <c r="C42" i="6"/>
  <c r="T40" i="6" s="1"/>
  <c r="H5" i="6"/>
  <c r="Y18" i="6" s="1"/>
  <c r="E25" i="6"/>
  <c r="V20" i="6" s="1"/>
  <c r="L42" i="6"/>
  <c r="AC40" i="6" s="1"/>
  <c r="H42" i="6"/>
  <c r="Y40" i="6" s="1"/>
  <c r="M43" i="6"/>
  <c r="AD30" i="6" s="1"/>
  <c r="K41" i="6"/>
  <c r="AB22" i="6" s="1"/>
  <c r="H44" i="6"/>
  <c r="Y23" i="6" s="1"/>
  <c r="L15" i="6"/>
  <c r="AC28" i="6" s="1"/>
  <c r="E36" i="6"/>
  <c r="V25" i="6" s="1"/>
  <c r="H25" i="6"/>
  <c r="Y20" i="6" s="1"/>
  <c r="M26" i="6"/>
  <c r="AD19" i="6" s="1"/>
  <c r="L25" i="6"/>
  <c r="AC20" i="6" s="1"/>
  <c r="D32" i="6"/>
  <c r="U32" i="6" s="1"/>
  <c r="K27" i="6"/>
  <c r="AB13" i="6" s="1"/>
  <c r="E4" i="6"/>
  <c r="V10" i="6" s="1"/>
  <c r="D44" i="6"/>
  <c r="U23" i="6" s="1"/>
  <c r="O6" i="6"/>
  <c r="AF14" i="6" s="1"/>
  <c r="M28" i="6"/>
  <c r="AD15" i="6" s="1"/>
  <c r="P42" i="6"/>
  <c r="AG40" i="6" s="1"/>
  <c r="K32" i="6"/>
  <c r="AB32" i="6" s="1"/>
  <c r="D29" i="6"/>
  <c r="U11" i="6" s="1"/>
  <c r="E12" i="6"/>
  <c r="V12" i="6" s="1"/>
  <c r="F28" i="6"/>
  <c r="W15" i="6" s="1"/>
  <c r="H29" i="6"/>
  <c r="Y11" i="6" s="1"/>
  <c r="J37" i="6"/>
  <c r="AA9" i="6" s="1"/>
  <c r="M5" i="6"/>
  <c r="AD18" i="6" s="1"/>
  <c r="G38" i="6"/>
  <c r="X33" i="6" s="1"/>
  <c r="K37" i="6"/>
  <c r="AB9" i="6" s="1"/>
  <c r="F42" i="6"/>
  <c r="W40" i="6" s="1"/>
  <c r="L6" i="6"/>
  <c r="AC14" i="6" s="1"/>
  <c r="O33" i="6"/>
  <c r="AF39" i="6" s="1"/>
  <c r="D38" i="6"/>
  <c r="U33" i="6" s="1"/>
  <c r="H19" i="6"/>
  <c r="Y24" i="6" s="1"/>
  <c r="C41" i="6"/>
  <c r="T22" i="6" s="1"/>
  <c r="N15" i="6"/>
  <c r="AE28" i="6" s="1"/>
  <c r="H34" i="6"/>
  <c r="Y31" i="6" s="1"/>
  <c r="E35" i="6"/>
  <c r="V36" i="6" s="1"/>
  <c r="L21" i="6"/>
  <c r="AC27" i="6" s="1"/>
  <c r="O21" i="6"/>
  <c r="AF27" i="6" s="1"/>
  <c r="M17" i="6"/>
  <c r="AD41" i="6" s="1"/>
  <c r="O4" i="6"/>
  <c r="AF10" i="6" s="1"/>
  <c r="M11" i="6"/>
  <c r="AD44" i="6" s="1"/>
  <c r="C32" i="6"/>
  <c r="T32" i="6" s="1"/>
  <c r="D14" i="6"/>
  <c r="U26" i="6" s="1"/>
  <c r="I21" i="6"/>
  <c r="Z27" i="6" s="1"/>
  <c r="L41" i="6"/>
  <c r="AC22" i="6" s="1"/>
  <c r="O36" i="6"/>
  <c r="AF25" i="6" s="1"/>
  <c r="C14" i="6"/>
  <c r="T26" i="6" s="1"/>
  <c r="E5" i="6"/>
  <c r="V18" i="6" s="1"/>
  <c r="O15" i="6"/>
  <c r="AF28" i="6" s="1"/>
  <c r="N20" i="6"/>
  <c r="AE37" i="6" s="1"/>
  <c r="K17" i="6"/>
  <c r="AB41" i="6" s="1"/>
  <c r="N35" i="6"/>
  <c r="AE36" i="6" s="1"/>
  <c r="E13" i="6"/>
  <c r="V17" i="6" s="1"/>
  <c r="O9" i="6"/>
  <c r="AF29" i="6" s="1"/>
  <c r="I39" i="6"/>
  <c r="Z7" i="6" s="1"/>
  <c r="O12" i="6"/>
  <c r="AF12" i="6" s="1"/>
  <c r="K21" i="6"/>
  <c r="AB27" i="6" s="1"/>
  <c r="M12" i="6"/>
  <c r="AD12" i="6" s="1"/>
  <c r="K7" i="6"/>
  <c r="AB4" i="6" s="1"/>
  <c r="P11" i="6"/>
  <c r="AG44" i="6" s="1"/>
  <c r="I6" i="6"/>
  <c r="Z14" i="6" s="1"/>
  <c r="D23" i="6"/>
  <c r="U21" i="6" s="1"/>
  <c r="J18" i="6"/>
  <c r="AA43" i="6" s="1"/>
  <c r="F6" i="6"/>
  <c r="W14" i="6" s="1"/>
  <c r="E44" i="6"/>
  <c r="V23" i="6" s="1"/>
  <c r="N40" i="6"/>
  <c r="AE6" i="6" s="1"/>
  <c r="D10" i="6"/>
  <c r="U42" i="6" s="1"/>
  <c r="M29" i="6"/>
  <c r="AD11" i="6" s="1"/>
  <c r="N17" i="6"/>
  <c r="AE41" i="6" s="1"/>
  <c r="J9" i="6"/>
  <c r="AA29" i="6" s="1"/>
  <c r="G30" i="6"/>
  <c r="X16" i="6" s="1"/>
  <c r="L37" i="6"/>
  <c r="AC9" i="6" s="1"/>
  <c r="D16" i="6"/>
  <c r="U38" i="6" s="1"/>
  <c r="H40" i="6"/>
  <c r="Y6" i="6" s="1"/>
  <c r="J12" i="6"/>
  <c r="AA12" i="6" s="1"/>
  <c r="P29" i="6"/>
  <c r="AG11" i="6" s="1"/>
  <c r="D12" i="6"/>
  <c r="U12" i="6" s="1"/>
  <c r="K5" i="6"/>
  <c r="AB18" i="6" s="1"/>
  <c r="G26" i="6"/>
  <c r="X19" i="6" s="1"/>
  <c r="P14" i="6"/>
  <c r="AG26" i="6" s="1"/>
  <c r="K11" i="6"/>
  <c r="AB44" i="6" s="1"/>
  <c r="E20" i="6"/>
  <c r="V37" i="6" s="1"/>
  <c r="G14" i="6"/>
  <c r="X26" i="6" s="1"/>
  <c r="G39" i="6"/>
  <c r="X7" i="6" s="1"/>
  <c r="P4" i="6"/>
  <c r="AG10" i="6" s="1"/>
  <c r="O14" i="6"/>
  <c r="AF26" i="6" s="1"/>
  <c r="E33" i="6"/>
  <c r="V39" i="6" s="1"/>
  <c r="F22" i="6"/>
  <c r="W35" i="6" s="1"/>
  <c r="C35" i="6"/>
  <c r="T36" i="6" s="1"/>
  <c r="I31" i="6"/>
  <c r="Z34" i="6" s="1"/>
  <c r="P20" i="6"/>
  <c r="AG37" i="6" s="1"/>
  <c r="F35" i="6"/>
  <c r="W36" i="6" s="1"/>
  <c r="F21" i="6"/>
  <c r="W27" i="6" s="1"/>
  <c r="C28" i="6"/>
  <c r="T15" i="6" s="1"/>
  <c r="E34" i="6"/>
  <c r="V31" i="6" s="1"/>
  <c r="M44" i="6"/>
  <c r="AD23" i="6" s="1"/>
  <c r="E10" i="6"/>
  <c r="V42" i="6" s="1"/>
  <c r="P33" i="6"/>
  <c r="AG39" i="6" s="1"/>
  <c r="I30" i="6"/>
  <c r="Z16" i="6" s="1"/>
  <c r="G21" i="6"/>
  <c r="X27" i="6" s="1"/>
  <c r="K36" i="6"/>
  <c r="AB25" i="6" s="1"/>
  <c r="I12" i="6"/>
  <c r="Z12" i="6" s="1"/>
  <c r="F29" i="6"/>
  <c r="W11" i="6" s="1"/>
  <c r="O16" i="6"/>
  <c r="AF38" i="6" s="1"/>
  <c r="F36" i="6"/>
  <c r="W25" i="6" s="1"/>
  <c r="D4" i="6"/>
  <c r="U10" i="6" s="1"/>
  <c r="D25" i="6"/>
  <c r="U20" i="6" s="1"/>
  <c r="J17" i="6"/>
  <c r="AA41" i="6" s="1"/>
  <c r="F17" i="6"/>
  <c r="W41" i="6" s="1"/>
  <c r="E7" i="6"/>
  <c r="V4" i="6" s="1"/>
  <c r="K40" i="6"/>
  <c r="AB6" i="6" s="1"/>
  <c r="N21" i="6"/>
  <c r="AE27" i="6" s="1"/>
  <c r="I25" i="6"/>
  <c r="Z20" i="6" s="1"/>
  <c r="G33" i="6"/>
  <c r="X39" i="6" s="1"/>
  <c r="M39" i="6"/>
  <c r="AD7" i="6" s="1"/>
  <c r="O39" i="6"/>
  <c r="AF7" i="6" s="1"/>
  <c r="G36" i="6"/>
  <c r="X25" i="6" s="1"/>
  <c r="L34" i="6"/>
  <c r="AC31" i="6" s="1"/>
  <c r="N38" i="6"/>
  <c r="AE33" i="6" s="1"/>
  <c r="K42" i="6"/>
  <c r="AB40" i="6" s="1"/>
  <c r="C25" i="6"/>
  <c r="T20" i="6" s="1"/>
  <c r="M13" i="6"/>
  <c r="AD17" i="6" s="1"/>
  <c r="K22" i="6"/>
  <c r="AB35" i="6" s="1"/>
  <c r="F40" i="6"/>
  <c r="W6" i="6" s="1"/>
  <c r="M15" i="6"/>
  <c r="AD28" i="6" s="1"/>
  <c r="P22" i="6"/>
  <c r="AG35" i="6" s="1"/>
  <c r="C37" i="6"/>
  <c r="T9" i="6" s="1"/>
  <c r="C24" i="6"/>
  <c r="T8" i="6" s="1"/>
  <c r="M20" i="6"/>
  <c r="AD37" i="6" s="1"/>
  <c r="K15" i="6"/>
  <c r="AB28" i="6" s="1"/>
  <c r="J19" i="6"/>
  <c r="AA24" i="6" s="1"/>
  <c r="C31" i="6"/>
  <c r="T34" i="6" s="1"/>
  <c r="C18" i="6"/>
  <c r="T43" i="6" s="1"/>
  <c r="K20" i="6"/>
  <c r="AB37" i="6" s="1"/>
  <c r="N44" i="6"/>
  <c r="AE23" i="6" s="1"/>
  <c r="C5" i="6"/>
  <c r="T18" i="6" s="1"/>
  <c r="L28" i="6"/>
  <c r="AC15" i="6" s="1"/>
  <c r="E18" i="6"/>
  <c r="V43" i="6" s="1"/>
  <c r="N14" i="6"/>
  <c r="AE26" i="6" s="1"/>
  <c r="N32" i="6"/>
  <c r="AE32" i="6" s="1"/>
  <c r="D27" i="6"/>
  <c r="U13" i="6" s="1"/>
  <c r="G8" i="6"/>
  <c r="X5" i="6" s="1"/>
  <c r="F10" i="6"/>
  <c r="W42" i="6" s="1"/>
  <c r="J10" i="6"/>
  <c r="AA42" i="6" s="1"/>
  <c r="D21" i="6"/>
  <c r="U27" i="6" s="1"/>
  <c r="N36" i="6"/>
  <c r="AE25" i="6" s="1"/>
  <c r="F33" i="6"/>
  <c r="W39" i="6" s="1"/>
  <c r="L24" i="6"/>
  <c r="AC8" i="6" s="1"/>
  <c r="J14" i="6"/>
  <c r="AA26" i="6" s="1"/>
  <c r="N29" i="6"/>
  <c r="AE11" i="6" s="1"/>
  <c r="G32" i="6"/>
  <c r="X32" i="6" s="1"/>
  <c r="K16" i="6"/>
  <c r="AB38" i="6" s="1"/>
  <c r="D13" i="6"/>
  <c r="U17" i="6" s="1"/>
  <c r="E14" i="6"/>
  <c r="V26" i="6" s="1"/>
  <c r="I20" i="6"/>
  <c r="Z37" i="6" s="1"/>
  <c r="P12" i="6"/>
  <c r="AG12" i="6" s="1"/>
  <c r="K33" i="6"/>
  <c r="AB39" i="6" s="1"/>
  <c r="C38" i="6"/>
  <c r="T33" i="6" s="1"/>
  <c r="L44" i="6"/>
  <c r="AC23" i="6" s="1"/>
  <c r="P25" i="6"/>
  <c r="AG20" i="6" s="1"/>
  <c r="C43" i="6"/>
  <c r="T30" i="6" s="1"/>
  <c r="G19" i="6"/>
  <c r="X24" i="6" s="1"/>
  <c r="L7" i="6"/>
  <c r="AC4" i="6" s="1"/>
  <c r="L17" i="6"/>
  <c r="AC41" i="6" s="1"/>
  <c r="L11" i="6"/>
  <c r="AC44" i="6" s="1"/>
  <c r="D34" i="6"/>
  <c r="U31" i="6" s="1"/>
  <c r="H17" i="6"/>
  <c r="Y41" i="6" s="1"/>
  <c r="K14" i="6"/>
  <c r="AB26" i="6" s="1"/>
  <c r="J33" i="6"/>
  <c r="AA39" i="6" s="1"/>
  <c r="F37" i="6"/>
  <c r="W9" i="6" s="1"/>
  <c r="L30" i="6"/>
  <c r="AC16" i="6" s="1"/>
  <c r="D26" i="6"/>
  <c r="U19" i="6" s="1"/>
  <c r="N10" i="6"/>
  <c r="AE42" i="6" s="1"/>
  <c r="G18" i="6"/>
  <c r="X43" i="6" s="1"/>
  <c r="P32" i="6"/>
  <c r="AG32" i="6" s="1"/>
  <c r="H20" i="6"/>
  <c r="Y37" i="6" s="1"/>
  <c r="H28" i="6"/>
  <c r="Y15" i="6" s="1"/>
  <c r="L35" i="6"/>
  <c r="AC36" i="6" s="1"/>
  <c r="K39" i="6"/>
  <c r="AB7" i="6" s="1"/>
  <c r="N31" i="6"/>
  <c r="AE34" i="6" s="1"/>
  <c r="E40" i="6"/>
  <c r="V6" i="6" s="1"/>
  <c r="N11" i="6"/>
  <c r="AE44" i="6" s="1"/>
  <c r="D11" i="6"/>
  <c r="U44" i="6" s="1"/>
  <c r="H37" i="6"/>
  <c r="Y9" i="6" s="1"/>
  <c r="I23" i="6"/>
  <c r="Z21" i="6" s="1"/>
  <c r="E16" i="6"/>
  <c r="V38" i="6" s="1"/>
  <c r="K6" i="6"/>
  <c r="AB14" i="6" s="1"/>
  <c r="H13" i="6"/>
  <c r="Y17" i="6" s="1"/>
  <c r="N37" i="6"/>
  <c r="AE9" i="6" s="1"/>
  <c r="N7" i="6"/>
  <c r="AE4" i="6" s="1"/>
  <c r="G29" i="6"/>
  <c r="X11" i="6" s="1"/>
  <c r="F32" i="6"/>
  <c r="W32" i="6" s="1"/>
  <c r="P41" i="6"/>
  <c r="AG22" i="6" s="1"/>
  <c r="I19" i="6"/>
  <c r="Z24" i="6" s="1"/>
  <c r="M27" i="6"/>
  <c r="AD13" i="6" s="1"/>
  <c r="D8" i="6"/>
  <c r="U5" i="6" s="1"/>
  <c r="J30" i="6"/>
  <c r="AA16" i="6" s="1"/>
  <c r="O25" i="6"/>
  <c r="AF20" i="6" s="1"/>
  <c r="D39" i="6"/>
  <c r="U7" i="6" s="1"/>
  <c r="H6" i="6"/>
  <c r="Y14" i="6" s="1"/>
  <c r="P38" i="6"/>
  <c r="AG33" i="6" s="1"/>
  <c r="O11" i="6"/>
  <c r="AF44" i="6" s="1"/>
  <c r="I15" i="6"/>
  <c r="Z28" i="6" s="1"/>
  <c r="E21" i="6"/>
  <c r="V27" i="6" s="1"/>
  <c r="N6" i="6"/>
  <c r="AE14" i="6" s="1"/>
  <c r="D18" i="6"/>
  <c r="U43" i="6" s="1"/>
  <c r="P15" i="6"/>
  <c r="AG28" i="6" s="1"/>
  <c r="J36" i="6"/>
  <c r="AA25" i="6" s="1"/>
  <c r="J22" i="6"/>
  <c r="AA35" i="6" s="1"/>
  <c r="H38" i="6"/>
  <c r="Y33" i="6" s="1"/>
  <c r="P44" i="6"/>
  <c r="AG23" i="6" s="1"/>
  <c r="P10" i="6"/>
  <c r="AG42" i="6" s="1"/>
  <c r="J25" i="6"/>
  <c r="AA20" i="6" s="1"/>
  <c r="C17" i="6"/>
  <c r="T41" i="6" s="1"/>
  <c r="E9" i="6"/>
  <c r="V29" i="6" s="1"/>
  <c r="O20" i="6"/>
  <c r="AF37" i="6" s="1"/>
  <c r="K18" i="6"/>
  <c r="AB43" i="6" s="1"/>
  <c r="E42" i="6"/>
  <c r="V40" i="6" s="1"/>
  <c r="M34" i="6"/>
  <c r="AD31" i="6" s="1"/>
  <c r="C23" i="6"/>
  <c r="T21" i="6" s="1"/>
  <c r="E23" i="6"/>
  <c r="V21" i="6" s="1"/>
  <c r="I22" i="6"/>
  <c r="Z35" i="6" s="1"/>
  <c r="N43" i="6"/>
  <c r="AE30" i="6" s="1"/>
  <c r="L5" i="6"/>
  <c r="AC18" i="6" s="1"/>
  <c r="J44" i="6"/>
  <c r="AA23" i="6" s="1"/>
  <c r="D19" i="6"/>
  <c r="U24" i="6" s="1"/>
  <c r="K4" i="6"/>
  <c r="AB10" i="6" s="1"/>
  <c r="M21" i="6"/>
  <c r="AD27" i="6" s="1"/>
  <c r="F14" i="6"/>
  <c r="W26" i="6" s="1"/>
  <c r="J23" i="6"/>
  <c r="AA21" i="6" s="1"/>
  <c r="G31" i="6"/>
  <c r="X34" i="6" s="1"/>
  <c r="P24" i="6"/>
  <c r="AG8" i="6" s="1"/>
  <c r="J40" i="6"/>
  <c r="AA6" i="6" s="1"/>
  <c r="F15" i="6"/>
  <c r="W28" i="6" s="1"/>
  <c r="I34" i="6"/>
  <c r="Z31" i="6" s="1"/>
  <c r="E24" i="6"/>
  <c r="V8" i="6" s="1"/>
  <c r="D40" i="6"/>
  <c r="U6" i="6" s="1"/>
  <c r="L12" i="6"/>
  <c r="AC12" i="6" s="1"/>
  <c r="J35" i="6"/>
  <c r="AA36" i="6" s="1"/>
  <c r="N34" i="6"/>
  <c r="AE31" i="6" s="1"/>
  <c r="O42" i="6"/>
  <c r="AF40" i="6" s="1"/>
  <c r="P19" i="6"/>
  <c r="AG24" i="6" s="1"/>
  <c r="D24" i="6"/>
  <c r="U8" i="6" s="1"/>
  <c r="G41" i="6"/>
  <c r="X22" i="6" s="1"/>
  <c r="N39" i="6"/>
  <c r="AE7" i="6" s="1"/>
  <c r="I24" i="6"/>
  <c r="Z8" i="6" s="1"/>
  <c r="G16" i="6"/>
  <c r="X38" i="6" s="1"/>
  <c r="O8" i="6"/>
  <c r="AF5" i="6" s="1"/>
  <c r="D41" i="6"/>
  <c r="U22" i="6" s="1"/>
  <c r="M19" i="6"/>
  <c r="AD24" i="6" s="1"/>
  <c r="I33" i="6"/>
  <c r="Z39" i="6" s="1"/>
  <c r="C12" i="6"/>
  <c r="T12" i="6" s="1"/>
  <c r="F34" i="6"/>
  <c r="W31" i="6" s="1"/>
  <c r="H12" i="6"/>
  <c r="Y12" i="6" s="1"/>
  <c r="M6" i="6"/>
  <c r="AD14" i="6" s="1"/>
  <c r="O38" i="6"/>
  <c r="AF33" i="6" s="1"/>
  <c r="O18" i="6"/>
  <c r="AF43" i="6" s="1"/>
  <c r="H35" i="6"/>
  <c r="Y36" i="6" s="1"/>
  <c r="F31" i="6"/>
  <c r="W34" i="6" s="1"/>
  <c r="L14" i="6"/>
  <c r="AC26" i="6" s="1"/>
  <c r="O31" i="6"/>
  <c r="AF34" i="6" s="1"/>
  <c r="G7" i="6"/>
  <c r="X4" i="6" s="1"/>
  <c r="F7" i="6"/>
  <c r="W4" i="6" s="1"/>
  <c r="O28" i="6"/>
  <c r="AF15" i="6" s="1"/>
  <c r="I36" i="6"/>
  <c r="Z25" i="6" s="1"/>
  <c r="D17" i="6"/>
  <c r="U41" i="6" s="1"/>
  <c r="P5" i="6"/>
  <c r="AG18" i="6" s="1"/>
  <c r="C15" i="6"/>
  <c r="T28" i="6" s="1"/>
  <c r="G27" i="6"/>
  <c r="X13" i="6" s="1"/>
  <c r="M7" i="6"/>
  <c r="AD4" i="6" s="1"/>
  <c r="C29" i="6"/>
  <c r="T11" i="6" s="1"/>
  <c r="G9" i="6"/>
  <c r="X29" i="6" s="1"/>
  <c r="N41" i="6"/>
  <c r="AE22" i="6" s="1"/>
  <c r="O17" i="6"/>
  <c r="AF41" i="6" s="1"/>
  <c r="E41" i="6"/>
  <c r="V22" i="6" s="1"/>
  <c r="F30" i="6"/>
  <c r="W16" i="6" s="1"/>
  <c r="L23" i="6"/>
  <c r="AC21" i="6" s="1"/>
  <c r="C6" i="6"/>
  <c r="T14" i="6" s="1"/>
  <c r="F16" i="6"/>
  <c r="W38" i="6" s="1"/>
  <c r="K10" i="6"/>
  <c r="AB42" i="6" s="1"/>
  <c r="I37" i="6"/>
  <c r="Z9" i="6" s="1"/>
  <c r="K31" i="6"/>
  <c r="AB34" i="6" s="1"/>
  <c r="C11" i="6"/>
  <c r="T44" i="6" s="1"/>
  <c r="H9" i="6"/>
  <c r="Y29" i="6" s="1"/>
  <c r="G24" i="6"/>
  <c r="X8" i="6" s="1"/>
  <c r="L18" i="6"/>
  <c r="AC43" i="6" s="1"/>
  <c r="M25" i="6"/>
  <c r="AD20" i="6" s="1"/>
  <c r="M41" i="6"/>
  <c r="AD22" i="6" s="1"/>
  <c r="F4" i="6"/>
  <c r="W10" i="6" s="1"/>
  <c r="E27" i="6"/>
  <c r="V13" i="6" s="1"/>
  <c r="M24" i="6"/>
  <c r="AD8" i="6" s="1"/>
  <c r="J5" i="6"/>
  <c r="AA18" i="6" s="1"/>
  <c r="C19" i="6"/>
  <c r="T24" i="6" s="1"/>
  <c r="D37" i="6"/>
  <c r="U9" i="6" s="1"/>
  <c r="M33" i="6"/>
  <c r="AD39" i="6" s="1"/>
  <c r="E15" i="6"/>
  <c r="V28" i="6" s="1"/>
  <c r="D6" i="6"/>
  <c r="U14" i="6" s="1"/>
  <c r="O26" i="6"/>
  <c r="AF19" i="6" s="1"/>
  <c r="F20" i="6"/>
  <c r="W37" i="6" s="1"/>
  <c r="P30" i="6"/>
  <c r="AG16" i="6" s="1"/>
  <c r="E26" i="6"/>
  <c r="V19" i="6" s="1"/>
  <c r="L9" i="6"/>
  <c r="AC29" i="6" s="1"/>
  <c r="L8" i="6"/>
  <c r="AC5" i="6" s="1"/>
  <c r="H8" i="6"/>
  <c r="Y5" i="6" s="1"/>
  <c r="E22" i="6"/>
  <c r="V35" i="6" s="1"/>
  <c r="O29" i="6"/>
  <c r="AF11" i="6" s="1"/>
  <c r="K38" i="6"/>
  <c r="AB33" i="6" s="1"/>
  <c r="H26" i="6"/>
  <c r="Y19" i="6" s="1"/>
  <c r="M40" i="6"/>
  <c r="AD6" i="6" s="1"/>
  <c r="J43" i="6"/>
  <c r="AA30" i="6" s="1"/>
  <c r="H39" i="6"/>
  <c r="Y7" i="6" s="1"/>
  <c r="G22" i="6"/>
  <c r="X35" i="6" s="1"/>
  <c r="H24" i="6"/>
  <c r="Y8" i="6" s="1"/>
  <c r="H18" i="6"/>
  <c r="Y43" i="6" s="1"/>
  <c r="P43" i="6"/>
  <c r="AG30" i="6" s="1"/>
  <c r="J42" i="6"/>
  <c r="AA40" i="6" s="1"/>
  <c r="F43" i="6"/>
  <c r="W30" i="6" s="1"/>
  <c r="O44" i="6"/>
  <c r="AF23" i="6" s="1"/>
  <c r="C44" i="6"/>
  <c r="T23" i="6" s="1"/>
  <c r="I29" i="6"/>
  <c r="Z11" i="6" s="1"/>
  <c r="I14" i="6"/>
  <c r="Z26" i="6" s="1"/>
  <c r="P9" i="6"/>
  <c r="AG29" i="6" s="1"/>
  <c r="E17" i="6"/>
  <c r="V41" i="6" s="1"/>
  <c r="D31" i="6"/>
  <c r="U34" i="6" s="1"/>
  <c r="I16" i="6"/>
  <c r="Z38" i="6" s="1"/>
  <c r="N27" i="6"/>
  <c r="AE13" i="6" s="1"/>
  <c r="N4" i="6"/>
  <c r="AE10" i="6" s="1"/>
  <c r="I11" i="6"/>
  <c r="Z44" i="6" s="1"/>
  <c r="H14" i="6"/>
  <c r="Y26" i="6" s="1"/>
  <c r="H30" i="6"/>
  <c r="Y16" i="6" s="1"/>
  <c r="L36" i="6"/>
  <c r="AC25" i="6" s="1"/>
  <c r="H33" i="6"/>
  <c r="Y39" i="6" s="1"/>
  <c r="N8" i="6"/>
  <c r="AE5" i="6" s="1"/>
  <c r="N33" i="6"/>
  <c r="AE39" i="6" s="1"/>
  <c r="E38" i="6"/>
  <c r="V33" i="6" s="1"/>
  <c r="F41" i="6"/>
  <c r="W22" i="6" s="1"/>
  <c r="M14" i="6"/>
  <c r="AD26" i="6" s="1"/>
  <c r="J38" i="6"/>
  <c r="AA33" i="6" s="1"/>
  <c r="M36" i="6"/>
  <c r="AD25" i="6" s="1"/>
  <c r="C26" i="6"/>
  <c r="T19" i="6" s="1"/>
  <c r="H22" i="6"/>
  <c r="Y35" i="6" s="1"/>
  <c r="D20" i="6"/>
  <c r="U37" i="6" s="1"/>
  <c r="I32" i="6"/>
  <c r="Z32" i="6" s="1"/>
  <c r="O41" i="6"/>
  <c r="AF22" i="6" s="1"/>
  <c r="M35" i="6"/>
  <c r="AD36" i="6" s="1"/>
  <c r="H41" i="6"/>
  <c r="Y22" i="6" s="1"/>
  <c r="J32" i="6"/>
  <c r="AA32" i="6" s="1"/>
  <c r="L40" i="6"/>
  <c r="AC6" i="6" s="1"/>
  <c r="N22" i="6"/>
  <c r="AE35" i="6" s="1"/>
  <c r="P7" i="6"/>
  <c r="AG4" i="6" s="1"/>
  <c r="X35" i="4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<sst xmlns="http://schemas.openxmlformats.org/spreadsheetml/2006/main" count="17391" uniqueCount="973">
  <si>
    <t xml:space="preserve">London Borough of Harrow Council    </t>
  </si>
  <si>
    <t>Prepared by:</t>
  </si>
  <si>
    <t xml:space="preserve">SLR Consulting Ltd </t>
  </si>
  <si>
    <r>
      <t xml:space="preserve">Project Ref: </t>
    </r>
    <r>
      <rPr>
        <b/>
        <sz val="12"/>
        <rFont val="Arial"/>
        <family val="2"/>
      </rPr>
      <t>C0410</t>
    </r>
  </si>
  <si>
    <t>Contract  No:</t>
  </si>
  <si>
    <t>C0410</t>
  </si>
  <si>
    <t>Issue</t>
  </si>
  <si>
    <t>A</t>
  </si>
  <si>
    <t xml:space="preserve">Authors        </t>
  </si>
  <si>
    <t>L Jones/ V Pearson/ I Teague</t>
  </si>
  <si>
    <t xml:space="preserve">Project Director                     </t>
  </si>
  <si>
    <t>J Mitchell</t>
  </si>
  <si>
    <t>Date:</t>
  </si>
  <si>
    <r>
      <t>This document has been prepared by SLR Consulting Ltd with reasonable skill, care and diligence, and taking account of the timescales and resources devoted to it by agreement with London Borough Harrow Council</t>
    </r>
    <r>
      <rPr>
        <i/>
        <sz val="10"/>
        <color rgb="FFFF0000"/>
        <rFont val="Arial Narrow"/>
        <family val="2"/>
      </rPr>
      <t xml:space="preserve"> </t>
    </r>
    <r>
      <rPr>
        <i/>
        <sz val="10"/>
        <rFont val="Arial Narrow"/>
        <family val="2"/>
      </rPr>
      <t>(the Client) as part or all of the services it has been appointed by the Client to carry out. It is subject to the terms and conditions of that appointment.
SLR shall not be liable for the use of or reliance on any information, advice, recommendations and opinions in this document for any purpose by any person other than the Client. Reliance may be granted to a third party only in the event that SLR and the third party have executed a reliance agreement or collateral warranty.
Information reported herein may be based on the interpretation of public domain data collected by SLR, and/or information supplied by the Client and/or its other advisors and associates. These data have been accepted in good faith as being accurate and valid.  
The copyright and intellectual property in all drawings, reports, specifications, bills of quantities, calculations and other information set out in this report remain vested in SLR unless the terms of appointment state otherwise.  
This document may contain information of a specialised and/or highly technical nature and the Client is advised to seek clarification on any elements which may be unclear to it. 
Information, advice, recommendations and opinions in this document should only be relied upon in the context of the whole document and any documents referenced explicitly herein and should then only be used within the context of the appointment.</t>
    </r>
  </si>
  <si>
    <t>VERSION CONTROL RECORD</t>
  </si>
  <si>
    <t>Description of Status</t>
  </si>
  <si>
    <t>Date</t>
  </si>
  <si>
    <t>Reviewer Initials</t>
  </si>
  <si>
    <t>Authors Initials</t>
  </si>
  <si>
    <t>Draft</t>
  </si>
  <si>
    <t>JM</t>
  </si>
  <si>
    <t>LJ/VP/IT</t>
  </si>
  <si>
    <t xml:space="preserve">The methodology used for the assessment of all sites is outlined below, with an explanation given under each header. The same assessment matrices has been used for the assessment of all sites, hence all follow the same format. </t>
  </si>
  <si>
    <t>Site Name</t>
  </si>
  <si>
    <t>Site Address</t>
  </si>
  <si>
    <t>Town/Locality</t>
  </si>
  <si>
    <t>Est Housing Yield/Employment Space</t>
  </si>
  <si>
    <t>Site Area (ha)</t>
  </si>
  <si>
    <t>Site Description</t>
  </si>
  <si>
    <t>Greenfield/Brownfield</t>
  </si>
  <si>
    <t>Assumptions Made</t>
  </si>
  <si>
    <t>SA Framework</t>
  </si>
  <si>
    <t>GIS Inputs</t>
  </si>
  <si>
    <t>SA Policy Assessment</t>
  </si>
  <si>
    <t>SA objective</t>
  </si>
  <si>
    <t>SA sub-objective</t>
  </si>
  <si>
    <t>GIS data available?</t>
  </si>
  <si>
    <t>R</t>
  </si>
  <si>
    <t>G</t>
  </si>
  <si>
    <t>Direct/
Indirect</t>
  </si>
  <si>
    <t>Magnitude</t>
  </si>
  <si>
    <t>Duration</t>
  </si>
  <si>
    <t>Spatial Extent</t>
  </si>
  <si>
    <t>Permanence/ Reversibility</t>
  </si>
  <si>
    <t>Significance</t>
  </si>
  <si>
    <t>Description of potential effects</t>
  </si>
  <si>
    <t xml:space="preserve">Potential for cumulative effects? </t>
  </si>
  <si>
    <t>Mitigation</t>
  </si>
  <si>
    <t>Enhancements</t>
  </si>
  <si>
    <t>SA objectives will be listed here</t>
  </si>
  <si>
    <t>SA sub-objectives will be listed here.</t>
  </si>
  <si>
    <t>This indicates whether the site could be spatially assessed, and if so, what the RAG rating on the site was for each SA objective</t>
  </si>
  <si>
    <t xml:space="preserve">This indicates if assessors were able to consider the assessment question as part of their assessment. </t>
  </si>
  <si>
    <t xml:space="preserve">Details on the nature of any potential effects will be listed here. For further details and definitions of each category, please see the 'Significance Scores' tab. 
For cases where a neutral effect has been identified, N/A will be present across columns  H-L. </t>
  </si>
  <si>
    <t xml:space="preserve">A significance score will be selected here, which corresponds with the definitions detailed in the 'Significance Scores' tab. </t>
  </si>
  <si>
    <t xml:space="preserve">The potential effect identified in columns H-L will be detailed here, with justification for the significance score. 
Any information considered as a part of the assessments which has informed these potential effects will also be detailed here. </t>
  </si>
  <si>
    <t xml:space="preserve">Yes or No will be inserted here. If yes, see summary box at the bottom of the matrices for further details of the potential cumulative effect. </t>
  </si>
  <si>
    <t xml:space="preserve">Any mitigation required for potential negative or uncertain effects will be detailed here. If the sole method of preventing a potential adverse effect is to not develop a site, "No mitigation identified." will be written here. </t>
  </si>
  <si>
    <t>Significant Negative and Uncertain Effects</t>
  </si>
  <si>
    <t xml:space="preserve">All potential significant negative and uncertain effects outlined in the assessment above, will be accumulated into this box. </t>
  </si>
  <si>
    <t>Significant Positive Effects</t>
  </si>
  <si>
    <t xml:space="preserve">Any potential significant positive effects identified within the assessment will be detailed here. </t>
  </si>
  <si>
    <t>Potential Cumulative Effects Identified</t>
  </si>
  <si>
    <t xml:space="preserve">Details of any potential cumulative effects, including which SA objectives could be affected, will be outlined here. This could include specific cumulative effects with another site, or those which could arise as a result of all development across the district. </t>
  </si>
  <si>
    <t>Mitigation and enhancements</t>
  </si>
  <si>
    <t xml:space="preserve">Details of all  mitigation listed in column O and any potential enhancements arising from assessment will be summarised against the relevant assessment here. All potential significant negative and uncertain effects will have mitigation listed. </t>
  </si>
  <si>
    <t>Sites</t>
  </si>
  <si>
    <t>Notes</t>
  </si>
  <si>
    <t>IIA1 Economy:
To deliver economic growth and support the creation of new businesses, whilst supporting the growth and retention of existing businesses</t>
  </si>
  <si>
    <t>Queen's house carpark, Harrow on the Hill, Havelock place, College Road, Station Road East, Greenhill way</t>
  </si>
  <si>
    <t>The redevelopment of these sites to provide mixed use development within Harrow and Wealdstone town centre boundaries could help to enhance current town centre uses and revitalise the area</t>
  </si>
  <si>
    <t>IIA2 Employment:
To create greater employment opportunities and higher value jobs for all ages across the whole borough</t>
  </si>
  <si>
    <t xml:space="preserve">IIA3 Accessibility:
To improve local accessibility to healthcare, education, retail facilities, general community facilities and recreational resources (including open spaces and sports facilities) </t>
  </si>
  <si>
    <t>15 sites with poor PTAL scores</t>
  </si>
  <si>
    <t>High number of poorly performing sites with low PTAL could make education/emp/leisure inaccessible without private car.</t>
  </si>
  <si>
    <t>IIA4 Health and Wellbeing:
Enable residents to lead a healthy, good quality life</t>
  </si>
  <si>
    <t>All sites</t>
  </si>
  <si>
    <t>IIA5 Housing:
To deliver a range of housing sites and ensure everyone has access to housing, which is affordable, and meets the needs of all residents including the elderly, families with children and other vulnerable groups</t>
  </si>
  <si>
    <t>Large sites</t>
  </si>
  <si>
    <t>small sites</t>
  </si>
  <si>
    <t>IIA6 Sustainable Travel:
To reduce the need to travel and promote sustainable travel habits including walking, cycling and public transport usage.</t>
  </si>
  <si>
    <t>IIA7 Air, Light and Noise Pollution:
To minimise air, light and noise pollution and ensure that future growth does not lead to the further deterioration of environmental conditions</t>
  </si>
  <si>
    <t>Uncertain impact on pollution due to potential combined impact</t>
  </si>
  <si>
    <t>IIA8 Minimising  Contributions to Climate Change: 
To reduce the borough’s contribution towards the emission of climate change gases</t>
  </si>
  <si>
    <t>IIA9 Adaptation to Climate Change: 
Adapt to the effects of climate change including flood risk, extreme weather and reduced water availability</t>
  </si>
  <si>
    <t>IIA10 Biodiversity: 
To safeguard and enhance biodiversity and geodiversity and improve connectivity between, and access to, green spaces and functional habitats.</t>
  </si>
  <si>
    <t>IIA11 Historic Environment: 
To conserve and enhance the historic environment, heritage assets (including known and unknown archaeological sites) and their settings and where appropriate improve the quality of the built environment</t>
  </si>
  <si>
    <t>IIA12 Landscape and Townscape:
To conserve and enhance the borough’s landscape and townscape character</t>
  </si>
  <si>
    <t>The redevelopment of these sites to provide mixed use development within the Harrow town centre boundary could help to enhance current town centre uses and revitalise the area</t>
  </si>
  <si>
    <t xml:space="preserve">Development of these sites within GB could erode the current landscape and degrade the GB boundary. </t>
  </si>
  <si>
    <t>Sites partially on greenfield</t>
  </si>
  <si>
    <t>IIA13 Soils and Water:
To minimise water and soil pollution and ensure protection of natural resources including greenfield land, soil and minerals resources</t>
  </si>
  <si>
    <t>sites within 1km of watercourses</t>
  </si>
  <si>
    <t xml:space="preserve">the development of multiple sites within close proximity to watercourses at the same time could create a temporary negative effect on water quality. </t>
  </si>
  <si>
    <t>IIA14 Waste: 
To minimise waste.</t>
  </si>
  <si>
    <t>IIA1</t>
  </si>
  <si>
    <t>IIA2</t>
  </si>
  <si>
    <t>IIA3</t>
  </si>
  <si>
    <t>IIA4</t>
  </si>
  <si>
    <t>IIA5</t>
  </si>
  <si>
    <t>IIA6</t>
  </si>
  <si>
    <t>IIA7</t>
  </si>
  <si>
    <t>IIA8</t>
  </si>
  <si>
    <t>IIA9</t>
  </si>
  <si>
    <t>IIA10</t>
  </si>
  <si>
    <t>IIA11</t>
  </si>
  <si>
    <t>IIA12</t>
  </si>
  <si>
    <t>IIA13</t>
  </si>
  <si>
    <t>IIA14</t>
  </si>
  <si>
    <t>Option</t>
  </si>
  <si>
    <t>Provision of employment space</t>
  </si>
  <si>
    <t>Retail and town centre uses</t>
  </si>
  <si>
    <t>Proximity to town/ district centre</t>
  </si>
  <si>
    <t>IMD Income deprivation and employment deprivation</t>
  </si>
  <si>
    <t>Proximity to existing and planned employment areas</t>
  </si>
  <si>
    <t>PTAL Score</t>
  </si>
  <si>
    <t>Proximity to GP surgeries</t>
  </si>
  <si>
    <t>Distance from formal recreation e.g., sport centre, play parks</t>
  </si>
  <si>
    <t>Distance to informal recreation space e.g., open space</t>
  </si>
  <si>
    <t xml:space="preserve">Distance to primary school </t>
  </si>
  <si>
    <t xml:space="preserve">Distance to secondary school </t>
  </si>
  <si>
    <t>Distance from community centre or place of worship</t>
  </si>
  <si>
    <t>Allotment</t>
  </si>
  <si>
    <t>Expected yield</t>
  </si>
  <si>
    <t>Affordable housing</t>
  </si>
  <si>
    <t>Proximity to tube/train station</t>
  </si>
  <si>
    <t>Proximity to bus stop</t>
  </si>
  <si>
    <t>AQFA</t>
  </si>
  <si>
    <t>Sustainable Locations</t>
  </si>
  <si>
    <t xml:space="preserve">Noise pollution </t>
  </si>
  <si>
    <t xml:space="preserve">Night blight map </t>
  </si>
  <si>
    <t xml:space="preserve">Distance to EV charging points </t>
  </si>
  <si>
    <t>Flood risk</t>
  </si>
  <si>
    <t>Proximity to watercourse</t>
  </si>
  <si>
    <t>SSSI proximity</t>
  </si>
  <si>
    <t>Within SSSI impact risk zone</t>
  </si>
  <si>
    <t>Proximity to SINCs</t>
  </si>
  <si>
    <t>Proximity to Tree Preservation orders</t>
  </si>
  <si>
    <t>Proximity to RIGS</t>
  </si>
  <si>
    <t>Scheduled Monuments &amp; Buffer</t>
  </si>
  <si>
    <t>Conservation Areas</t>
  </si>
  <si>
    <t>Listed Buildings</t>
  </si>
  <si>
    <t xml:space="preserve">Locally Listed Builings </t>
  </si>
  <si>
    <t>Archaeological priority areas</t>
  </si>
  <si>
    <t>Registered parks and gardens</t>
  </si>
  <si>
    <t>Green Belt</t>
  </si>
  <si>
    <t>Metropolitan Open Land</t>
  </si>
  <si>
    <t>Protected Views</t>
  </si>
  <si>
    <t>Areas of Special Character</t>
  </si>
  <si>
    <t>Brownfield Land</t>
  </si>
  <si>
    <t>Historic Landfill Sites</t>
  </si>
  <si>
    <t>Agricultural Land Classifications</t>
  </si>
  <si>
    <t>Distance to groundwater protection zones</t>
  </si>
  <si>
    <t>Safeguarded waste management sites</t>
  </si>
  <si>
    <t>Tesco_Station_Road</t>
  </si>
  <si>
    <t>Iceland_Wealdstone</t>
  </si>
  <si>
    <t>Carpark_Ellen_Webb_Drive</t>
  </si>
  <si>
    <t>Queens_House_Carpark</t>
  </si>
  <si>
    <t>Harrow_on_the_Hill</t>
  </si>
  <si>
    <t>Rayners_Lane_Station_Carpark</t>
  </si>
  <si>
    <t>Canons_Park_Station_Carpark</t>
  </si>
  <si>
    <t>Stanmore_Station_Carpark</t>
  </si>
  <si>
    <t>Poets_Corner</t>
  </si>
  <si>
    <t>Byron_Quarter</t>
  </si>
  <si>
    <t>Grange_Farm</t>
  </si>
  <si>
    <t>Brethrens_Meeting_Hall</t>
  </si>
  <si>
    <t>Travellers_Rest_Kenton_Road</t>
  </si>
  <si>
    <t>Marsh_Lane_Gas_Holders</t>
  </si>
  <si>
    <t>Anmer_Lodge</t>
  </si>
  <si>
    <t>Roxeth_Library_Clinic</t>
  </si>
  <si>
    <t>Belmont_Clinic</t>
  </si>
  <si>
    <t>Harrow_School_Estate</t>
  </si>
  <si>
    <t>Harrow_Arts_Centre</t>
  </si>
  <si>
    <t>RNOH</t>
  </si>
  <si>
    <t>Station_Road_East</t>
  </si>
  <si>
    <t>Former_Kodak_Offices</t>
  </si>
  <si>
    <t>Kodak</t>
  </si>
  <si>
    <t>Wealdstone_Parole_Office</t>
  </si>
  <si>
    <t>Peel_Road</t>
  </si>
  <si>
    <t>Former_Royal_Mail_Office</t>
  </si>
  <si>
    <t>Travis_Perkins_Wealdstone</t>
  </si>
  <si>
    <t>Hatch_End_Telephone_Exchange</t>
  </si>
  <si>
    <t>Harrow_View_Telephone_Exchange</t>
  </si>
  <si>
    <t>Kenton_Rd_Telephone_Exchange</t>
  </si>
  <si>
    <t>Pinner_Telephone_Exchange</t>
  </si>
  <si>
    <t>Vernon_Lodge</t>
  </si>
  <si>
    <t>Northolt_Rd_Nursery</t>
  </si>
  <si>
    <t>Greenhill_Way</t>
  </si>
  <si>
    <t>North_Harrow_Methodist_Church</t>
  </si>
  <si>
    <t>Havelock_Place</t>
  </si>
  <si>
    <t>College_Road</t>
  </si>
  <si>
    <t>Watling_Farm</t>
  </si>
  <si>
    <t>Wolstenholme</t>
  </si>
  <si>
    <t>Harrow West Conservative</t>
  </si>
  <si>
    <t>Waitrose_South_Harrow</t>
  </si>
  <si>
    <t>Nature of effects</t>
  </si>
  <si>
    <t>Significance Scores</t>
  </si>
  <si>
    <t>Criterion</t>
  </si>
  <si>
    <t>Description</t>
  </si>
  <si>
    <t>Symbol</t>
  </si>
  <si>
    <t>Definitions of Significance of Effects Against the SA Objectives</t>
  </si>
  <si>
    <t>Assumptions on the nature of effects</t>
  </si>
  <si>
    <t xml:space="preserve">Significance </t>
  </si>
  <si>
    <t>An assessment of the significance of the potential effects identified. This could be a positive effect, negative effect, neutral effect, significant positive effect or significant negative effect. The definitions for these effects are detailed to the right.</t>
  </si>
  <si>
    <t>++</t>
  </si>
  <si>
    <r>
      <t>Significant Positive Effec</t>
    </r>
    <r>
      <rPr>
        <sz val="10"/>
        <color theme="1"/>
        <rFont val="Arial"/>
        <family val="2"/>
      </rPr>
      <t>t: the policy option supports the achievement of this objective; it addresses all relevant assessment questions and could result in a potentially significant beneficial effect e.g. improved access by walking and cycling modes to a local or town centre</t>
    </r>
  </si>
  <si>
    <t>Permanent
Continual
Magnitude: High 80%+ receptor or environmental capacity affected; or Medium 40-80% of receptor or environmental capacity of affected
The effect could be to:
•	enhance and redefine the location in a positive manner, making a contribution at a national or international scale; 
•	repair or restore receptors badly damaged or degraded through previous uses; and/or 
•	improve one or more key elements/features/ characteristics of a receptor with recognised quality such as a specific regional or national designation.</t>
  </si>
  <si>
    <t>Permanent/temporary</t>
  </si>
  <si>
    <t xml:space="preserve">An assessment of whether the predicted effects would be permanent (P), or temporary (T). </t>
  </si>
  <si>
    <t>Reversible/Irreversible</t>
  </si>
  <si>
    <t xml:space="preserve">An assessment of whether or not the identified effect can be reversed (R) e.g. the loss of greenfield land to development would be irreversible (I). </t>
  </si>
  <si>
    <t>Spatial extent</t>
  </si>
  <si>
    <t xml:space="preserve">How far the effect is predicted to be spread geographically: </t>
  </si>
  <si>
    <t>Low (L) = A specific area within SDDC</t>
  </si>
  <si>
    <t>Medium (M) = Across the entire SDDC, possibly reaching to neighbouring boroughs</t>
  </si>
  <si>
    <t>High (H) = Beyond the SDDC, with national or international ramifications</t>
  </si>
  <si>
    <t xml:space="preserve">An assessment of the proportion of the receptor affected by the identified effect. </t>
  </si>
  <si>
    <t xml:space="preserve">Low (L) =20-40% of receptor or capacity affected </t>
  </si>
  <si>
    <t>+</t>
  </si>
  <si>
    <r>
      <t>Minor Positive Effect:</t>
    </r>
    <r>
      <rPr>
        <sz val="10"/>
        <color theme="1"/>
        <rFont val="Arial"/>
        <family val="2"/>
      </rPr>
      <t xml:space="preserve"> the policy option supports the achievement of this objective; it addresses some relevant assessment questions, although it may have only a minor beneficial effect</t>
    </r>
  </si>
  <si>
    <t xml:space="preserve">Reversible
Infrequent or intermittent
Magnitude: Low 20-40% of receptor or capacity affected.
The size, nature and location of a proposed scheme would: 
•	improve undesignated yet recognised receptor qualities at the neighbourhood scale; 
•	fit into or with the existing location and existing receptor qualities; and/or
•	enable the restoration of valued characteristic features partially lost through other land uses.  </t>
  </si>
  <si>
    <t>Medium (M) = 40-80% of receptor affected</t>
  </si>
  <si>
    <t>High (H) =80+% of the receptor affected</t>
  </si>
  <si>
    <t xml:space="preserve">Duration </t>
  </si>
  <si>
    <t>An assessment of the time period the predicted effects are likely to last. This could be:</t>
  </si>
  <si>
    <t>Short (S)= 0-5 years</t>
  </si>
  <si>
    <t>Medium (M) = 5-10 years</t>
  </si>
  <si>
    <t xml:space="preserve">Long (L)= 10 years or more, up to the end of the Local Plan period </t>
  </si>
  <si>
    <t>Direct/Indirect</t>
  </si>
  <si>
    <t xml:space="preserve">An assessment of whether the predicted effect will be directly (D) as a result of option implementation, or indirectly (I) caused by the policy option. </t>
  </si>
  <si>
    <r>
      <t>Neutral Effect:</t>
    </r>
    <r>
      <rPr>
        <sz val="10"/>
        <color theme="1"/>
        <rFont val="Arial"/>
        <family val="2"/>
      </rPr>
      <t xml:space="preserve"> the policy option has no impact or effect and is neutral insofar as the benefits and drawbacks appear equal and neither is considered significant</t>
    </r>
  </si>
  <si>
    <t>N/A</t>
  </si>
  <si>
    <t>Likelihood</t>
  </si>
  <si>
    <t xml:space="preserve">An assessment of how likely it is that the implementation of the policy option will lead to the precited effect. This could be low (L), moderate (M) or high (H). </t>
  </si>
  <si>
    <t>?</t>
  </si>
  <si>
    <r>
      <t>Uncertain Effect:</t>
    </r>
    <r>
      <rPr>
        <sz val="10"/>
        <color theme="1"/>
        <rFont val="Arial"/>
        <family val="2"/>
      </rPr>
      <t xml:space="preserve"> Uncertain or insufficient information on which to determine the assessment this stage</t>
    </r>
  </si>
  <si>
    <t>Cumulative effect</t>
  </si>
  <si>
    <t xml:space="preserve">An assessment of whether or not there is potential for a cumulative effect to occur on the IIA objective as a result of the policy option working in combination with other circumstances, policies or factors. Y= potential cumulative effect. No potential cumulative effect identified. </t>
  </si>
  <si>
    <t>-</t>
  </si>
  <si>
    <r>
      <t>Minor Negative Effect:</t>
    </r>
    <r>
      <rPr>
        <sz val="10"/>
        <color theme="1"/>
        <rFont val="Arial"/>
        <family val="2"/>
      </rPr>
      <t xml:space="preserve"> the policy option appears to conflict with the achievement of this objective; it does not address relevant assessment questions and may result in minor adverse effects</t>
    </r>
  </si>
  <si>
    <t>Reversible
Infrequent or intermittent
Magnitude: Low 20-40% of receptor or capacity affected.
The size, nature and location of a proposed scheme would: 
•	be out of scale with the location; or 
•	leave an adverse impact on a receptor of recognised quality such as a specific district or county designation.</t>
  </si>
  <si>
    <t>- -</t>
  </si>
  <si>
    <r>
      <t>Significant Negative Effect:</t>
    </r>
    <r>
      <rPr>
        <sz val="10"/>
        <color theme="1"/>
        <rFont val="Arial"/>
        <family val="2"/>
      </rPr>
      <t xml:space="preserve"> the policy option works against the achievement of this objective; it could exacerbate a negative situation and may result in a potentially significant adverse effect e.g. loss of all or part of a designated ecological site of national importance.</t>
    </r>
  </si>
  <si>
    <t>Permanent 
Irreversible
Continual
Magnitude: High 80%+ receptor or environmental capacity affected; or Medium 40-80% of receptor or environmental capacity of affected
The effect could be to:
•	permanently degrade, diminish or destroy the integrity of the receptor; 
•	cause a very high quality receptor to be permanently changed and its quality diminished; 
•	cannot be fully mitigated and may cumulatively amount to a severe adverse effect;  
•	be at a considerable variance to the location, degrading the integrity of the receptor; and/or 
•	will be substantially damaging to a high quality receptor such as a specific regional or national designation.</t>
  </si>
  <si>
    <t>N</t>
  </si>
  <si>
    <t>S01</t>
  </si>
  <si>
    <t>S02</t>
  </si>
  <si>
    <t>S03</t>
  </si>
  <si>
    <t>S04</t>
  </si>
  <si>
    <t>S05</t>
  </si>
  <si>
    <t>S06</t>
  </si>
  <si>
    <t>S07</t>
  </si>
  <si>
    <t>S08</t>
  </si>
  <si>
    <t>S09</t>
  </si>
  <si>
    <t>S010</t>
  </si>
  <si>
    <t>S011</t>
  </si>
  <si>
    <t>S012</t>
  </si>
  <si>
    <t>S013</t>
  </si>
  <si>
    <t>S014</t>
  </si>
  <si>
    <t>Significant positive</t>
  </si>
  <si>
    <t>+ +</t>
  </si>
  <si>
    <t>Minor Positive</t>
  </si>
  <si>
    <t>Neutral</t>
  </si>
  <si>
    <t>Uncertain</t>
  </si>
  <si>
    <t>Minor Negative</t>
  </si>
  <si>
    <t>Significant Negative</t>
  </si>
  <si>
    <t>--</t>
  </si>
  <si>
    <t>Harrow_West_Conservative</t>
  </si>
  <si>
    <t>Tesco Station Road</t>
  </si>
  <si>
    <t>Harrow and Wealdstone</t>
  </si>
  <si>
    <t>Brownfield</t>
  </si>
  <si>
    <t>IIA framework</t>
  </si>
  <si>
    <t>Assessment</t>
  </si>
  <si>
    <t>IIA objective</t>
  </si>
  <si>
    <t>SA</t>
  </si>
  <si>
    <t>Assessment Questions</t>
  </si>
  <si>
    <t xml:space="preserve">Assessment Question Screened in? </t>
  </si>
  <si>
    <t>GIS Data Available?</t>
  </si>
  <si>
    <t xml:space="preserve">Enhancement </t>
  </si>
  <si>
    <t xml:space="preserve">Link </t>
  </si>
  <si>
    <t>Support existing and new businesses within the borough by encouraging innovation, diversification and good quality economic development?</t>
  </si>
  <si>
    <t>Yes</t>
  </si>
  <si>
    <t>Direct</t>
  </si>
  <si>
    <t>Medium</t>
  </si>
  <si>
    <t>Medium/Long</t>
  </si>
  <si>
    <t>Localised</t>
  </si>
  <si>
    <t>Permanent/Irreversible</t>
  </si>
  <si>
    <t>Significant Positive</t>
  </si>
  <si>
    <t>Support the provision of world class infrastructure and connectivity?</t>
  </si>
  <si>
    <t>No</t>
  </si>
  <si>
    <t xml:space="preserve">Support flexible working practices? </t>
  </si>
  <si>
    <t>Protect and retain an adequate supply of employment floor space to address business needs?</t>
  </si>
  <si>
    <t>Enhance the vitality and viability of town centres, by retaining and providing additional floor space for town centre use?</t>
  </si>
  <si>
    <t>Safeguard existing town centres?</t>
  </si>
  <si>
    <t>Maintain a range of uses in town centres including retail, community infrastructure, culture, residential and employment?</t>
  </si>
  <si>
    <t>Improve existing shopping facilities within town centres and neighbourhood parades?</t>
  </si>
  <si>
    <t>Support the redevelopment / intensification of existing employment land to provide additional and high quality employment floor space?</t>
  </si>
  <si>
    <t>Support the economic regeneration of areas such as the Harrow and Wealdstone Opportunity Area?</t>
  </si>
  <si>
    <t>Create new jobs in high value sectors, including in the green sector?</t>
  </si>
  <si>
    <t>Medium(10yrs)</t>
  </si>
  <si>
    <t>The site is located 300m from an employment site, allowing residents of the site access to employment opportunities. The site also makes provision for commercial space and a redeveloped supermarket, which is likely to generate some employment opportunities. As the site is located in an area of high deprivation, provision of employment opportunities could subsequently also improve rates of deprivation in the area. Therefore, a potential significant positive effect is identified.</t>
  </si>
  <si>
    <t xml:space="preserve">Encourage developers to demonstrate how they are investing in skills and employing local people? </t>
  </si>
  <si>
    <t xml:space="preserve">Ensure all residents have equitable access to local services and facilities, taking into account the needs of an aging population, including:
o	education facilities?
o	recreation facilities?
o	health services? </t>
  </si>
  <si>
    <t>Increase the delivery of new or enhanced community and health facilities?</t>
  </si>
  <si>
    <t>Help ensure all children have access to a local school within reasonable walking distance?</t>
  </si>
  <si>
    <t>Increase education facility provision for children with learning disabilities?</t>
  </si>
  <si>
    <t>Ensure local facilities have capacity to accommodate proposed development?</t>
  </si>
  <si>
    <t>Ensure all residents have equitable access to education, community services and facilities irrespective of race, religion, sex, age, sexual orientation, disability, gender reassignment, marriage and civil partnership or pregnancy/maternity?</t>
  </si>
  <si>
    <t>Avoid an adverse/ discriminatory impact on protected characteristics/equality groups?</t>
  </si>
  <si>
    <t>Ensure development is built to accessible and inclusive design standards to address the needs of a range of users, including those who are disabled, elderly, families with children?</t>
  </si>
  <si>
    <t>Use design to create safe and attractive neighbourhoods, suitable for all members of the community, which contribute towards quality of life and community cohesion?</t>
  </si>
  <si>
    <t>The site is located within walking distance of a community centre (400m), formal recreation (800m), and informal recreation (100m).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</si>
  <si>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Local Plan Policy M1 Sustainable Transport requires developments to support the delivery of new local cycle networks, as well as provide accessible cycle parking for all users.</t>
  </si>
  <si>
    <t>Ensure everyone has access to places to mix and meet such as community facilities (e.g.: community halls and places of worship) and recreation facilities?</t>
  </si>
  <si>
    <t>Increase and improve opportunities for active travel including walking and cycling?</t>
  </si>
  <si>
    <t>Increase and improve provision of informal and formal recreation (e.g.: swimming pool, sports centre) facilities?</t>
  </si>
  <si>
    <t>Ensure everyone has access to open space to help promote healthy lifestyles and wellbeing</t>
  </si>
  <si>
    <t xml:space="preserve">Increase provision of private amenity space? </t>
  </si>
  <si>
    <t>Encourage the protection of allotments and encourage the delivery of new spaces to grow food?</t>
  </si>
  <si>
    <t xml:space="preserve">Ensure all representative groups will be consulted and engaged with? </t>
  </si>
  <si>
    <t>Increase the number of additional homes delivered to meet local needs/targets?</t>
  </si>
  <si>
    <t>Long(20+yrs)</t>
  </si>
  <si>
    <t xml:space="preserve">Increase the delivery of the right size of housing to address local needs, particularly family sized housing (three bed or more)? </t>
  </si>
  <si>
    <t>Provide affordable homes of the tenure and size to meet the identified needs?</t>
  </si>
  <si>
    <t>Increase the delivery number of and range of suitable accommodation to address the needs of older people (including those who require support or care)?</t>
  </si>
  <si>
    <t>Increase the delivery of homes built to accessible and adaptable standards (e.g. Part M of building regulations 2010) to address the needs of a range of users/occupants; such as those with disabilities, wheel chair users and families with children?</t>
  </si>
  <si>
    <t>Provide a range of different sized housing sites in order to maintain a stable supply and five-year land supply of deliverable sites?</t>
  </si>
  <si>
    <t>Ensure new development is located within an accessible distance to facilities, services and jobs via the use of sustainable modes of transport?</t>
  </si>
  <si>
    <t>Encourage intensification in existing residential areas in the most accessible locations within the borough?</t>
  </si>
  <si>
    <t>Improve existing cycling and walking network and provide new routes?</t>
  </si>
  <si>
    <t>Increase and improve opportunities to access public transport including where there are existing issues (such as steps)?</t>
  </si>
  <si>
    <t>Reduce congestion on the strategic and local road network though the delivery of new or enhanced transport and communications infrastructure?</t>
  </si>
  <si>
    <t>Ensure new and existing communities are not adversely affected by poor air quality and noise pollution including from increasing vehicular movement and commercial activities, either through their location or through causing a further deterioration as a result of new development?</t>
  </si>
  <si>
    <t>Avoid exacerbating light pollution by keeping external lighting to the minimum required for safety and security?</t>
  </si>
  <si>
    <t>Support the delivery of renewable and low carbon energy capacity (including small scale, community energy projects and district heat networks) in line with the London Plan (2021)?</t>
  </si>
  <si>
    <t>Low</t>
  </si>
  <si>
    <t>Support the shift towards usage of electric and ultralow emissions vehicles?</t>
  </si>
  <si>
    <t>Promote a low carbon local economy?</t>
  </si>
  <si>
    <t>Ensure new developments are energy efficient?</t>
  </si>
  <si>
    <t>Minimise greenhouse gas emissions?</t>
  </si>
  <si>
    <t>Minimise flood risk and ensure new development contributes to the provision of sustainable urban drainage?</t>
  </si>
  <si>
    <t>Ensure new development is designed to withstand future climate change e.g. overheating and increased storm severity?</t>
  </si>
  <si>
    <t>Encourage the development of new green infrastructure which creates a connected network of green and blue infrastructure across the borough and within the wider area?</t>
  </si>
  <si>
    <t>Avoid adverse effects on European designated habitats sites?</t>
  </si>
  <si>
    <t>Conserve, enhance and repair nationally and locally designated wildlife sites?</t>
  </si>
  <si>
    <t>Conserve, enhance and repair natural and semi natural habitats?</t>
  </si>
  <si>
    <t>Contribute to the delivery of new or safeguard existing BAP priority species and habitats?</t>
  </si>
  <si>
    <t>Achieve biodiversity net gain (BNG) in new developments?</t>
  </si>
  <si>
    <t>Provide new or improved access to greenspaces?</t>
  </si>
  <si>
    <t>Contribute to creating a network of new wildlife habitats, (considering all public, private and shared greenspaces within the borough)?</t>
  </si>
  <si>
    <t>Protect sites of geological importance?</t>
  </si>
  <si>
    <t>Local Plan Policy HE1 Historic Environment will not support proposals that will cause harm to heritage assets.</t>
  </si>
  <si>
    <t>Maintain and enhance access to cultural heritage assets?</t>
  </si>
  <si>
    <t>Ensure that new development uses existing historic character and heritage significance to guide new development and respond appropriately to local character, townscape and context?</t>
  </si>
  <si>
    <t>Contribute to the better management of heritage assets and contribute to conserving heritage at risk?</t>
  </si>
  <si>
    <t>Encourage heritage-led regeneration?</t>
  </si>
  <si>
    <t>Help provide solutions to those assets on the Heritage at Risk register?</t>
  </si>
  <si>
    <t>Respect, maintain and strengthen local landscape and townscape character and distinctiveness?</t>
  </si>
  <si>
    <t>Local Plan Policy GR1 Achieving a High Standard of Development Design and Layout Considerations requires all development proposals to respect the character and landscape of which it is built in.</t>
  </si>
  <si>
    <t>Promote high quality and contextually successful design?</t>
  </si>
  <si>
    <t>Avoid development of Green Belt and Metropolitan Open Land which would have a negative visual impact?</t>
  </si>
  <si>
    <t>Protect sensitive areas and protected views?</t>
  </si>
  <si>
    <t>Safeguard landscape and townscape features such as trees?</t>
  </si>
  <si>
    <t xml:space="preserve">Seek to improve or remediate contaminated land or reuse previously developed land which has not been restored?  </t>
  </si>
  <si>
    <t>Avoid development of greenfield land?</t>
  </si>
  <si>
    <t>Promote the efficient use of minerals?</t>
  </si>
  <si>
    <t>Protect soil quality and avoid soil pollution?</t>
  </si>
  <si>
    <t>Ensure water resources are used efficiently and contribute to the achievement of residential and commercial water usage targets in new developments?</t>
  </si>
  <si>
    <t>Protect groundwater and surface water, including water bodies, from pollution and contribute to improving the water quality of groundwater and water bodies?</t>
  </si>
  <si>
    <t xml:space="preserve">Ensure adequate provision for sewerage infrastructure is made for new developments in line with predicted needs?  </t>
  </si>
  <si>
    <t>Encourage new developments to provide adequate space for waste separation?</t>
  </si>
  <si>
    <t>The site is not located on or near to a safeguarded waste site. The development of this site in isolation will likely have no influence on waste minimisation across Harrow Borough.  However, Local Plan policy CE1 Reducing and Managing Waste requires adequate general waste, recycling and organic material facilities to be delivered in a development, as well as suggests that building materials should be repurposed where possible.</t>
  </si>
  <si>
    <t xml:space="preserve">Encourage the repurposing and refurbishing of buildings, instead of demolition?  </t>
  </si>
  <si>
    <t>Ensure waste is dealt with in line with circular economy principles?</t>
  </si>
  <si>
    <t>Safeguard existing waste management sites?</t>
  </si>
  <si>
    <t>Iceland Wealdstone</t>
  </si>
  <si>
    <t>Wealdstone South</t>
  </si>
  <si>
    <t>25 C3 Units</t>
  </si>
  <si>
    <t>The site is a mixed use development that makes provision for retail uses. The site is also located within Wealdstone town centre. The development of this site is subsequently likely to provide some benefits to the local economy- including within the Harrow and Wealdstone Opportunity Area- and provide some employment opportunities. However, a potential minor positive effect is identified- as opposed to a significant positive- due to the small size of the site.</t>
  </si>
  <si>
    <t>The site is located 300m from an employment site, allowing residents of the site access to employment opportunities. The site also makes provision for town centre uses, which is likely to generate some employment opportunities. As the site is located in an area of high deprivation, provision of employment opportunities could subsequently also improve rates of deprivation in the area. However, a potential minor positive effect is identified- as opposed to a significant positive- due to the small size of the site.</t>
  </si>
  <si>
    <t>The site is located within walking distance of a community centre (400m), formal recreation (600m), and informal recreation (400m).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</si>
  <si>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District-wide</t>
  </si>
  <si>
    <t>Carpark Ellen Webb Drive</t>
  </si>
  <si>
    <t>C1 282 Units or C3 183 Units</t>
  </si>
  <si>
    <t>The site is located within walking distance of a community centre (400m), formal recreation (700m), and informal recreation (400m).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</si>
  <si>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Queen’s House Carpark</t>
  </si>
  <si>
    <t>129 C3 Units</t>
  </si>
  <si>
    <t>The site is located within walking distance of a community centre (300m), formal recreation (600m), and informal recreation (100m).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</si>
  <si>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 xml:space="preserve">Harrow on the Hill </t>
  </si>
  <si>
    <t xml:space="preserve">	Harrow and Wealdstone</t>
  </si>
  <si>
    <t>The site is located 500m from an employment site, allowing residents of the site access to employment opportunities. The site also makes provision for town centre uses, which is likely to generate some employment opportunities. As the site is located in an area of medium deprivation, provision of employment opportunities could subsequently also improve rates of deprivation in the area. Therefore, a potential significant positive effect is identified.</t>
  </si>
  <si>
    <t>The site is located within walking distance of a community centre (300m), formal recreation (400m), and informal recreation (100m).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</si>
  <si>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Local Plan Policy GR1 Achieving a High Standard of Development
Design and Layout Considerations requires all development proposals to respect the character and landscape of which it is built in.</t>
  </si>
  <si>
    <t>Rayners Lane Station Carpark</t>
  </si>
  <si>
    <t>Rayners Lane and North Harrow</t>
  </si>
  <si>
    <t>The site is located over 2km from an employment site. However, the site makes some provision for retail and town centre uses, which is likely to generate some employment opportunities. As the site is located in an area of high deprivation, provision of employment opportunities could subsequently also improve rates of deprivation in the area. However, a potential minor positive effect is identified- as opposed to a significant positive- due to the distance of the site from an employment site.</t>
  </si>
  <si>
    <t>The site is located within walking distance of a place of worship (300m), formal recreation (100m) and informal recreation (100m).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</si>
  <si>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Canons Park Station Carpark</t>
  </si>
  <si>
    <t xml:space="preserve">	Edgware and Burnt Oak</t>
  </si>
  <si>
    <t>Permenant/Irreversible</t>
  </si>
  <si>
    <t>The site is located within walking distance of a community centre (600m), formal recreation (100m) and informal recreation (100m).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</si>
  <si>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Stanmore Station Carpark</t>
  </si>
  <si>
    <t>Stanmore and Harrow Weald</t>
  </si>
  <si>
    <t>The site is located over 2km from an employment site, and does not make provision for employment space or retail/town centre uses. The development of the site is therefore unlikely to reduce employment rates across the Borough. Therefore, a potential minor negative effect is identified.</t>
  </si>
  <si>
    <t>The site is located within walking distance of a community centre (800m), formal recreation (700m) and informal recreation (100m).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</si>
  <si>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Poet’s Corner &amp; Milton Road</t>
  </si>
  <si>
    <t>The site is located within walking distance of a place of worship (100m), formal recreation (800m) and informal recreation (600m).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</si>
  <si>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Byron Quarter</t>
  </si>
  <si>
    <t>Greenfield and Brownfield</t>
  </si>
  <si>
    <t>The site is located adjacent to an employment site, allowing residents of the site access to employment opportunities. The site also makes provision for community uses and a replacement leisure centre, which is likely to generate some employment opportunities. As the site is located in an area of high deprivation, provision of employment opportunities could subsequently also improve rates of deprivation in the area. Therefore, a potential significant positive effect is identified.</t>
  </si>
  <si>
    <t>Grange Farm</t>
  </si>
  <si>
    <t>The site does not make provision for employment space or retail/town centre uses. However, the site does lie within 400m of South Harrow town centre, so may provide some benefit to the local economy through increased footfall and spending within the town centre. Therefore, a potential minor positive effect is identified.</t>
  </si>
  <si>
    <t>The site is located within walking distance of a community centre (100m), formal recreation (800m) and informal recreation (100m).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</si>
  <si>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Brethrens Meeting Hall, The Ridgeway</t>
  </si>
  <si>
    <t>West Harrow</t>
  </si>
  <si>
    <t xml:space="preserve">As the development encompasses the development of a SEND school, it is unlikely that the development will contribute to the economy. Therefore, a neutral effect is identified. </t>
  </si>
  <si>
    <t>Travellers Rest, Kenton Road</t>
  </si>
  <si>
    <t>Kenton West</t>
  </si>
  <si>
    <t>The site is a mixed use development that makes provision for town centre uses. The site is also located within Kenton district centre. The development of this site is subsequently likely to provide some benefits to the local economy and provide some employment opportunities. Therefore, a potential significant positive effect is identified.</t>
  </si>
  <si>
    <t>The site is located over 800m from an employment site. However, the site makes some provision for town centre uses, which is likely to generate some employment opportunities. As the site is located in an area of medium deprivation, provision of employment opportunities could subsequently also improve rates of deprivation in the area. However, a potential minor positive effect is identified- as opposed to a significant positive- due to the distance of the site from an employment site.</t>
  </si>
  <si>
    <t>The site is located within walking distance of a community centre (250m), formal recreation (500m) and informal recreation (300m).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</si>
  <si>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Marsh Lane Gas Holders</t>
  </si>
  <si>
    <t>Anmer Lodge</t>
  </si>
  <si>
    <t>The site is located over 800m from an employment site. However, the site makes some provision for retail space, which is likely to generate some employment opportunities. As the site is located in an area of medium deprivation, provision of employment opportunities could subsequently also improve rates of deprivation in the area. However, a potential minor positive effect is identified- as opposed to a significant positive- due to the distance of the site from an employment site.</t>
  </si>
  <si>
    <t>The site is located within walking distance of a community centre (100m), formal recreation (100m) and informal recreation (adjacent).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</si>
  <si>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Roxeth Library &amp; Clinic</t>
  </si>
  <si>
    <t>South Harrow</t>
  </si>
  <si>
    <t>The site is located within walking distance of a place of worship (200m), formal recreation (500m) and informal recreation (adjacent).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</si>
  <si>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Belmont Clinic</t>
  </si>
  <si>
    <t>Kenton and Belmont</t>
  </si>
  <si>
    <t>Harrow School Estate &amp; John Lyon School</t>
  </si>
  <si>
    <t>Harrow on the Hill and Sudbury</t>
  </si>
  <si>
    <t>Refurbishment/redevelopment of school buildings, sports facilities and enhancement of playing fields</t>
  </si>
  <si>
    <t>Indirect</t>
  </si>
  <si>
    <t xml:space="preserve">As the development encompasses the refurbishment and redevelopment of school buildings, sports facilities and playing fields, it is unlikely that any new employment opportunities will be created through development. Therefore, a neutral effect is identified. </t>
  </si>
  <si>
    <t xml:space="preserve">As the development encompasses the refurbishment and redevelopment of school buildings, sports facilities and playing fields, the site's provision of housing is not relevant. Therefore, a neutral effect is identified. </t>
  </si>
  <si>
    <t>Harrow Arts Centre</t>
  </si>
  <si>
    <t>Pinner and Hatch End</t>
  </si>
  <si>
    <t xml:space="preserve">As the development encompasses the expansion of an arts centre, the site's provision of housing is not relevant. Therefore, a neutral effect is identified. </t>
  </si>
  <si>
    <t xml:space="preserve">In terms of sustainable transport, the site is located within 400m walking distance from Hatch End tube station and around 100m to an existing bus stop. The site is classed as having a PTAL score of 3, suggesting some issues with accessibility to public transport. As the development encompasses the expansion of an arts centre, the site's location in relation to schools, employment sites, and a GP surgery is not relevant.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minor positive effect is identified. </t>
  </si>
  <si>
    <t>Royal National Orthopaedic Hospital</t>
  </si>
  <si>
    <t>347 - 500 C3 units</t>
  </si>
  <si>
    <t>The site is located within walking distance of a place of worship (300m) and formal recreation (100m) and informal recreation (adjacent).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The site also makes provision for enhanced open space. Provision of these routes/spaces alongside development could help to improve the health and wellbeing of residents. Therefore, a potential minor positive effect is identified.</t>
  </si>
  <si>
    <t xml:space="preserve">The site does not lie within areas of MOL, or within the protected views setting corridor. However, the site is on Green Belt land, and within an area of special character. Further development on the site could subsequently cause loss of Green Belt land. Therefore, a potential significant negative effect is identified.  </t>
  </si>
  <si>
    <t xml:space="preserve">The site is not within a groundwater protection zone, and is more than 1000m to the nearest watercourse, suggesting that water pollution as a result of construction is unlikely. However, part of the site lies on agricultural land classified as 'Grade 3', and is partially greenfield land. Development on these areas of the site could subsequently lead to the permanent and irreversible loss of the best and most versatile agricultural land. The site also contains a number of historic landfill sites. Therefore, a potential significant negative effect is identified. </t>
  </si>
  <si>
    <t>Station Road East, Harrow</t>
  </si>
  <si>
    <t>The site is located within walking distance of a community centre (200m), formal recreation (200m) and informal recreation (300m).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</si>
  <si>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Local Plan Policy CN2: Energy Infrastructure provides enhancement as electric vehicle charging must be provided on site, if car parking is proposed.</t>
  </si>
  <si>
    <t>Former Kodak Administration Offices</t>
  </si>
  <si>
    <t>The site is located within walking distance of a place of worship (700m), formal recreation (700m) and informal recreation (100m).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</si>
  <si>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 xml:space="preserve">In terms of sustainable transport, the site is located within 800m walking distance from Harrow and Wealdstone tube station and around 100m to an existing bus stop. The site is classed as having a PTAL score of 3, suggesting some issues with accessibility to public transport. The site is also in walking distance of a combined primary and secondary school (1km), GP practice (700m) and employment site (adjacent).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minor positive effect is identified. </t>
  </si>
  <si>
    <t>The site is located within walking distance of a place of worship (500m), formal recreation (500m) and informal recreation (100m).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The site also makes provision for a green link. Provision of these routes/links alongside development could help to improve the health and wellbeing of residents. Therefore, a potential minor positive effect is identified.</t>
  </si>
  <si>
    <t>High</t>
  </si>
  <si>
    <t xml:space="preserve">In terms of sustainable transport, the site is located within 600m walking distance from Harrow and Wealdstone tube station and around 100m to an existing bus stop. The site is classed as having a PTAL score of 3, suggesting some issues with accessibility to public transport. The site is also in walking distance of a combined primary and secondary school (900m), GP practice (700m) and employment site (adjacent).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minor positive effect is identified. </t>
  </si>
  <si>
    <t>Wealdstone Parole Office</t>
  </si>
  <si>
    <t>Marlborough</t>
  </si>
  <si>
    <t>The site is located within walking distance of a place of worship (adjacent), formal recreation (300m) and informal recreation (100m).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</si>
  <si>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 xml:space="preserve">In terms of sustainable transport, the site is located within 500m walking distance from Harrow and Wealdstone tube station and around 200m to an existing bus stop. The site is classed as having a PTAL score of 4, suggesting some issues with accessibility to public transport. The site is also in walking distance of a primary school (800m), a secondary school (1.3km), GP practice (600m) and employment site (adjacent).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minor positive effect is identified. </t>
  </si>
  <si>
    <t>Peel Road</t>
  </si>
  <si>
    <t>207 C3 Units</t>
  </si>
  <si>
    <t>Former Royal Mail Office, Elmgrove Road</t>
  </si>
  <si>
    <t>Greenhill</t>
  </si>
  <si>
    <t>Permanent/Reversible</t>
  </si>
  <si>
    <t>The site is located within reasonable walking distance (1.2km) from a primary school and secondary school and GP surgery and around 800m from informal and formal open space, suggesting good accessibility to local facilities and services. The site is classed as having a PTAL score of 2 however, suggesting some transport accessibility issues may exist. Therefore, a potential minor negative effect is identified.</t>
  </si>
  <si>
    <t>The site is located within walking distance of a community centre (300m) informal (800m) and formal recreation (400m).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</si>
  <si>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 xml:space="preserve">It has been assumed that the site will deliver 50% affordable housing in line with the Policy H4 of the London Plan, as the site yield exceeds 10 dwellings. </t>
  </si>
  <si>
    <t>Vernon Lodge</t>
  </si>
  <si>
    <t>Harrow Weald</t>
  </si>
  <si>
    <t xml:space="preserve">It has been assumed that GP services will be available at Belmont Clinic. This site is also proposed for redevelopment to expand existing services. </t>
  </si>
  <si>
    <t xml:space="preserve">	Travis Perkins Wealdstone</t>
  </si>
  <si>
    <t>The site is located within walking distance of a community centre (300m), formal recreation (200m) and informal recreation (300m).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</si>
  <si>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Hatch End Telephone Exchange</t>
  </si>
  <si>
    <t>Hatch End</t>
  </si>
  <si>
    <t>The site is located within walking distance of a place of worship (200m), formal recreation (400m) and informal recreation (200m).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</si>
  <si>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Harrow View Telephone Exchange</t>
  </si>
  <si>
    <t>27 C3 Units</t>
  </si>
  <si>
    <t>The site is located within walking distance of a community centre (800m), formal recreation (400m) and informal recreation (100m).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</si>
  <si>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Kenton Rd Telephone Exchange</t>
  </si>
  <si>
    <t>Kenton East</t>
  </si>
  <si>
    <t>The site is located within walking distance of a community centre (600m), formal recreation (400m) and informal recreation (400m).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</si>
  <si>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North Harrow Methodist Church</t>
  </si>
  <si>
    <t>North Harrow</t>
  </si>
  <si>
    <t xml:space="preserve">It has been assumed that the current church and community use on site will be reprovided like for like, or of greater quality. </t>
  </si>
  <si>
    <t xml:space="preserve">Further details of the site redevelopment could mitigate the uncertain effect identified. </t>
  </si>
  <si>
    <t>Harrow Town Centre</t>
  </si>
  <si>
    <t xml:space="preserve">The site does not lie within areas of Green Belt or MOL, or within an area of special character. The site does fall within the protected views setting corridor, however as the site is already developed, it is not expected that the townscape would be significantly altered. Additionally, Local Plan Policies GR1: Achieving a High Standard of Development Design and Layout Considerations, GR4: Building Heights and GR5: View Management  require all development proposals to respect the character and landscape and protected views, with tall buildings permitted within the Harrow and Wealdstone Opportunity Area. Therefore, a neutral effect is identified.  </t>
  </si>
  <si>
    <t>Local Plan Policies GR1: Achieving a High Standard of Development Design and Layout Considerations, GR4: Building Heights and GR5: View Management  require all development proposals to respect the character and landscape and protected views, with tall buildings permitted within the Harrow and Wealdstone Opportunity Area</t>
  </si>
  <si>
    <t>The site is located within walking distance of a community centre (100m), formal recreation (200m) and informal recreation (100m).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t>
  </si>
  <si>
    <t>294 C3 units</t>
  </si>
  <si>
    <t>The site is located within walking distance of a place of worship and both informal and formal recreation.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Therefore, a potential minor positive effect is identified.</t>
  </si>
  <si>
    <t xml:space="preserve">The site is located within walking distance of formal and informal recreation.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It is noted that the site currently includes a church, which would be lost through the development of the site. It is unclear if this could be proven as a facility no longer needed, in accordance with Local Plan Policy CI1: Social Infrastructure, or if this would need to be provided elsewhere - particularly given the number of other sites proposed for development within Harrow Town Centre which could include residential development. Therefore, an uncertain effect has been recorded. </t>
  </si>
  <si>
    <t>Watling Farm</t>
  </si>
  <si>
    <t>12-13 additional Gypsy and Traveller pitches</t>
  </si>
  <si>
    <t>Greenfield</t>
  </si>
  <si>
    <t>The site is located within walking distance of informal recreation (700m), but it far from formal recreation (1km) and a place of worship (1.2km).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negative effect is identified.</t>
  </si>
  <si>
    <t xml:space="preserve">The site is not within a groundwater protection zone, and is more than 1000m to the nearest watercourse, suggesting that water pollution as a result of construction is unlikely. However, part of the site lies on agricultural land classified as 'Grade 3', and is greenfield land. Development on these areas of the site could subsequently lead to the permanent and irreversible loss of the best and most versatile agricultural land. The site is also within 10m of a number of historic landfill sites. Therefore, a potential significant negative effect is identified. </t>
  </si>
  <si>
    <t>Wolstenholme Rectory Lane</t>
  </si>
  <si>
    <t>The existing site is brownfield, however expansion would creep onto greenfield.</t>
  </si>
  <si>
    <t>As the development is sheltered housing for older people, the site's location in relation to employment sites is not relevant. Therefore, a neutral effect is identified.</t>
  </si>
  <si>
    <t>The site is located within walking distance of a community centre (300m), formal recreation (400m) and informal recreation (100m).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</si>
  <si>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Harrow West Conservative Association</t>
  </si>
  <si>
    <t>Rayners Lane</t>
  </si>
  <si>
    <t>Waitrose South Harrow</t>
  </si>
  <si>
    <t>The site is located adjacent to an employment site, allowing residents of the site access to employment opportunities. The site also makes provision for a redeveloped supermarket, which is likely to generate some employment opportunities. As the site is located in an area of high deprivation, provision of employment opportunities could subsequently also improve rates of deprivation in the area. Therefore, a potential significant positive effect is identified.</t>
  </si>
  <si>
    <t xml:space="preserve">In terms of sustainable transport, the site is located within 300m walking distance from South Harrow tube station and around 200m to an existing bus stop. The site is classed as having a PTAL score of 4, suggesting good accessibility to public transport. The site is also in walking distance of a primary school (400m), a secondary school (1km), GP practice (600m) and employment site (adjacent).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minor positive effect is identified. </t>
  </si>
  <si>
    <t xml:space="preserve">As the school is located in close proximity to Harrow town centre, it is likely that pupils at the school utilise the facilities in the town centre, thus providing a small benefit to the local economy. Therefore, an indirect potential minor positive effect is identified. </t>
  </si>
  <si>
    <t>The site is makes provision for retail or other town centre uses. The site is also located within Rayners District centre. The development of this site is subsequently likely to provide some benefits to the local economy and provide some employment opportunities. However, a potential minor positive effect is identified- as opposed to a significant positive- due to the small size of the site.</t>
  </si>
  <si>
    <t>The site does not make provision for employment space or retail/town centre uses. The site is around 400m from Stanmore town centre however. The development of this site may subsequently provide some benefits to the local economy. Therefore, a potential minor positive effect is identified.</t>
  </si>
  <si>
    <t>The site is a mixed use development that makes provision for retail uses, including a supermarket. The site is also located within Stanmore district centre. The development of this site is subsequently likely to provide benefits to the local economy and provide some employment opportunities. Therefore, a potential significant positive effect is identified.</t>
  </si>
  <si>
    <t>The site is located 500m from an employment site. As the site is located in an area of medium deprivation, provision of employment opportunities could subsequently also improve rates of deprivation in the area. However, a potential minor positive effect is identified, as opposed to a potential significant positive- due to the small size of the site.</t>
  </si>
  <si>
    <t xml:space="preserve">As the development encompasses the development of a SEND school, it is likely that some new employment opportunities will be created through development, in relation to the provision of education. The number of jobs created is expected to be low however. Therefore, a neutral effect is identified. </t>
  </si>
  <si>
    <t>The site is located adjacent to an employment site, allowing residents of the site access to employment opportunities. The site also makes provision for industrial and retail space which is likely to generate some employment opportunities. As the site is located in an area of medium deprivation, provision of employment opportunities could subsequently also improve rates of deprivation in the area. Therefore, a potential significant positive effect is identified.</t>
  </si>
  <si>
    <t>Local Plan policy CE1 Reducing and Managing Waste requires adequate general waste, recycling and organic material facilities to be delivered in a development, as well requires developments to apply circular economy principles in order to improve resource efficiency.</t>
  </si>
  <si>
    <t>The development of this site in isolation will likely have no influence on waste minimisation across Harrow Borough.  However, Local Plan policy CE1 Reducing and Managing Waste requires adequate general waste, recycling and organic material facilities to be delivered in a development, as well as suggests that building materials should be repurposed where possible.</t>
  </si>
  <si>
    <t xml:space="preserve">The site does not lie within areas of Green Belt or MOL, or within an area of special character. The site does fall within the protected views and setting corridor, however Local Plan Policy GR5 View Management will safeguard protected views in line with Policy HC4 of the London Plan (2021). Additionally, Local Plan Policy GR1 Achieving a High Standard of Development Design and Layout Considerations requires all development proposals to respect the character and landscape of which it is built in. Therefore, a neutral effect is identified.  </t>
  </si>
  <si>
    <t>Local Plan Policy GR5 View Management will safeguard protected views in line with Policy HC4 of the London Plan (2021).
Local Plan Policy GR1 Achieving a High Standard of Development Design and Layout Considerations requires all development proposals to respect the character and landscape of which it is built in.</t>
  </si>
  <si>
    <t xml:space="preserve">The site does not lie within areas of Green Belt or MOL, or within an area of special character. The site does fall within the protected views and restricted views setting corridor, however however Local Plan Policy GR5 View Management will safeguard protected views in line with Policy HC4 of the London Plan (2021). Additionally, Local Plan Policy GR1 Achieving a High Standard of Development Design and Layout Considerations requires all development proposals to respect the character and landscape of which it is built in. Therefore, a neutral effect is identified.  </t>
  </si>
  <si>
    <t xml:space="preserve">The site does not lie within areas of Green Belt or MOL, or within an area of special character. The site does fall within the protected views and restricted views setting corridor, however Local Plan Policy GR5 View Management will safeguard protected views in line with Policy HC4 of the London Plan (2021). Additionally, Local Plan Policy GR1 Achieving a High Standard of Development Design and Layout Considerations requires all development proposals to respect the character and landscape of which it is built in. Therefore, a neutral effect is identified.  </t>
  </si>
  <si>
    <t xml:space="preserve">The site does not lie within areas of Green Belt or MOL, or within an area of special character. The site does fall within the protected views setting corridor, however Local Plan Policy GR5 View Management will safeguard protected views in line with Policy HC4 of the London Plan (2021). Additionally, Local Plan Policy GR1 Achieving a High Standard of Development Design and Layout Considerations requires all development proposals to respect the character and landscape of which it is built in. Therefore, a neutral effect is identified.  </t>
  </si>
  <si>
    <t xml:space="preserve">The site does not lie within areas of Green Belt or MOL, or within an area of special character. The site does fall within the protected and restricted views setting corridor, however Local Plan Policy GR5 View Management will safeguard protected views in line with Policy HC4 of the London Plan (2021). Additionally, Local Plan Policy GR1 Achieving a High Standard of Development Design and Layout Considerations requires all development proposals to respect the character and landscape of which it is built in. Therefore, a neutral effect is identified.  </t>
  </si>
  <si>
    <t xml:space="preserve">The site does not lie within areas of Green Belt or MOL, or within an area of special character. The site does fall within the protected views setting corridor however Local Plan Policy GR5 View Management will safeguard protected views in line with Policy HC4 of the London Plan (2021). Additionally, Local Plan Policy GR1 Achieving a High Standard of Development Design and Layout Considerations requires all development proposals to respect the character and landscape of which it is built in. Therefore, a neutral effect is identified.  </t>
  </si>
  <si>
    <t xml:space="preserve">The site does not lie within areas of Green Belt or MOL, or within an area of special character. The site does partially fall within a protected views setting corridor, however Local Plan Policy GR5 View Management will safeguard protected views in line with Policy HC4 of the London Plan (2021). Additionally, Local Plan Policy GR1 Achieving a High Standard of Development Design and Layout Considerations requires all development proposals to respect the character and landscape of which it is built in. Therefore, a neutral effect is identified.  </t>
  </si>
  <si>
    <t xml:space="preserve">The site does not lie within areas of Green Belt or MOL, or within an area of special character. It does fall within the protected views setting corridor, however Local Plan Policy GR5 View Management will safeguard protected views in line with Policy HC4 of the London Plan (2021). Additionally, Local Plan Policy GR1 Achieving a High Standard of Development Design and Layout Considerations requires all development proposals to respect the character and landscape of which it is built in. Therefore, a neutral effect is identified.  </t>
  </si>
  <si>
    <t xml:space="preserve">The site does not lie within areas of Green Belt. However, the site is within Metropolitan Open Land, and an area of special character, and the protected views setting corridor. Therefore, a potential significant negative effect is identified.  </t>
  </si>
  <si>
    <t>Local Plan Policy CN4: Sustainable Drainage requires sites to incorporate natural flood risk solutions, such as SUDs.</t>
  </si>
  <si>
    <t>Local Plan Policy CN2: Energy Infrastructure requires electric vehicle charging to be provided on site, if car parking is proposed.</t>
  </si>
  <si>
    <t xml:space="preserve">An existing EV charger is within 400m of the site (within an acceptable distance according to criteria). The site subsequently supports the shift to EV vehicles. Therefore, a potential minor positive effect is identified.  </t>
  </si>
  <si>
    <t xml:space="preserve">An existing EV charger is within 600m of the site (within an acceptable distance according to criteria). The site subsequently supports the shift to EV vehicles. Therefore, a potential minor positive effect is identified.  </t>
  </si>
  <si>
    <t>Electric vehicle charging should be provided at street level, if the site is unable to provide car parking.</t>
  </si>
  <si>
    <t>An existing EV charger is within 600m of the site. (within an acceptable distance according to criteria). The site subsequently supports the shift to EV vehicles. Therefore, a potential minor positive effect is identified.</t>
  </si>
  <si>
    <t>An existing EV charger is within 600m of the site (within an acceptable distance according to criteria). The site subsequently supports the shift to EV vehicles. Therefore, a potential minor positive effect is identified.</t>
  </si>
  <si>
    <t xml:space="preserve">An existing EV charger is over 1000m of the site. The site subsequently does not support the shift to EV vehicles. Policy CN2: Energy Infrastructure requires the provision of EV chargers on site, however this requirement is dependent on car parking being proposed. As the site does not appear to provide car parking, a potential minor negative effect is identified.  </t>
  </si>
  <si>
    <t xml:space="preserve">An existing EV charger is over 600m of the site. The site subsequently does not support the shift to EV vehicles. Policy CN2: Energy Infrastructure requires the provision of EV chargers on site, however this requirement is dependent on car parking being proposed. As the site does not appear to provide car parking, a potential minor negative effect is identified.  </t>
  </si>
  <si>
    <t xml:space="preserve">An existing EV charger is over 600m of the site. The site subsequently does not support the shift to EV vehicles. Policy CN2: Energy Infrastructure requires the provision of EV chargers on site, however this requirement is dependent on car parking being proposed. As the site does not appear to provide car parking, a potential  minor negative effect is identified.  </t>
  </si>
  <si>
    <t xml:space="preserve">The site should be required to implement noise and light mitigation measures.
</t>
  </si>
  <si>
    <t>The site makes provision for up to 13 additional Gypsy and Traveller pitches at Watling Farm, supporting the future needs of travellers. Therefore, a potential significant positive effect is identified.</t>
  </si>
  <si>
    <t xml:space="preserve">The site should make contributions to the development of accessible recreation and community facilities, either onsite or offsite.
</t>
  </si>
  <si>
    <t>The site should make contributions to improvements to the local public transport and active travel network, either onsite or offsite.</t>
  </si>
  <si>
    <t xml:space="preserve">In terms of sustainable transport, the site is located within 250m walking distance from Harrow and Wealdstone tube station and around 100m to an existing bus stop. The site is classed as having a PTAL score of 5, suggesting good accessibility to public transport. The site is also in walking distance of a primary school (800m), a secondary school (600m), GP practice (800m) and employment site (adjacent).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significant positive effect is identified. </t>
  </si>
  <si>
    <t xml:space="preserve">In terms of sustainable transport, the site is located within 300m walking distance from Harrow and Wealdstone tube station and around 100m to an existing bus stop. The site is classed as having a PTAL score of 6, suggesting no issues with accessibility to public transport. The site is also in walking distance of a combined primary and secondary school (700m), GP practice (800m) and employment site (adjacent).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significant positive effect is identified. </t>
  </si>
  <si>
    <t>The site should make contributions to improve to the local public transport and active travel network, either onsite or offsite.</t>
  </si>
  <si>
    <t xml:space="preserve">In terms of sustainable transport, the site is located within 100m walking distance from Kenton tube station and around 100m to an existnig bus stop. The site is classed as having a PTAL score of 5, suggesting good accessbility to public transport. The site is also located within walking distance from a primary school (700m), secondary school (800m), and GP surgery (100m).  The site is over 800m from an employment site however.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significant positive effect is identified. </t>
  </si>
  <si>
    <t xml:space="preserve">Policy CI1: Safeguarding and Securing Social Infrastructure requires sites to make contributions towards the provision of enhanced or new social infrastructure, in locations where there are existing capacity issues or a need is identified, to support new development. </t>
  </si>
  <si>
    <t>LBHC Comments</t>
  </si>
  <si>
    <t xml:space="preserve">Poor access to cycle routes - national cycle routes don't come into the borough, therefore the access to them is poor. Need to check with the client if there are other cycle routes/lanes available to mitigate this. Does local provision help this i.e. does the client know of a good existing cycle network within the Borough? Some mitigation through LP policy M1 - requires development to support the delivery of new local cycle networks - but will these be comprehensive enough and delivered alongside development? </t>
  </si>
  <si>
    <t xml:space="preserve">Potential significant positive through provision of a substantial amount (need to work out how many) new homes, alongside 50% affordable housing </t>
  </si>
  <si>
    <t>Need to work out proportion of sites delivering ~15 homes/0.25 ha as they may not deliver affordable housing. London Plan policy H2 &amp; H4 seems to allow smaller sites to avoid 50% affordable housing</t>
  </si>
  <si>
    <t>Sites in groups (e.g.: sites close together in Wealdstone and Harrow etc)</t>
  </si>
  <si>
    <t>residential sites</t>
  </si>
  <si>
    <t>cumulative -ve wrt ev charging points. Could there be a LP requiring all developments to install a proportionate amount of charging points? Only requires EV if providing car parking - but most developments don't state that they are. Should check requirements for parking spaces first, particularly within the London Plan</t>
  </si>
  <si>
    <t xml:space="preserve">Green belt sites - royal national ortho hospital and watlinks farm both within GB. </t>
  </si>
  <si>
    <t xml:space="preserve">development of lots of sites which are partial greenfield could increase the density of development across the borough, changing the current landscape/townscape. </t>
  </si>
  <si>
    <t xml:space="preserve">development of multiple mixed use and employment sites within the Harrow and Wealdstone opportunity area could help to ensure a considerable employment offering is available in this area. </t>
  </si>
  <si>
    <t>Harrow town centre sites with residential/all sites across Borough</t>
  </si>
  <si>
    <t>cumulative negative on school provision as most schools are running beyond 95% capacity or over - harrow high school currently running at 91% capacity; Norbury primary at 92%</t>
  </si>
  <si>
    <t xml:space="preserve">In terms of sustainable transport, the site is located within 200m walking distance from Harrow and Wealdstone tube station and less than 100m to an existing bus stop. The site is classed as having a PTAL score of 6, suggesting no issues with accessibility to public transport. The site is also located within walking distance from a primary school (600m), secondary school (600m), GP surgery (200m) and employment site (200m).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significant positive effect is identified. </t>
  </si>
  <si>
    <t xml:space="preserve">In terms of sustainable transport, the site is located within 600m walking distance from Harrow and Wealdstone tube station and less than 100m to an existing bus stop. The site is classed as having a PTAL score of 4, suggesting good accessibility to public transport. The site is also located within walking distance from a primary school (300m), secondary school (300m), GP surgery (400m) and employment site (400m).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minor positive effect is identified. 
</t>
  </si>
  <si>
    <t xml:space="preserve">In terms of sustainable transport, the site is located within 100m walking distance from Rayners Lane tube station and less than 100m to an existing bus stop. The site is classed as having a PTAL score of 3, suggesting there are some transport accessibility issues. The site is also located within walking distance from a primary school (1000m), secondary school (1000m), and GP surgery (200m). The site is over 2km from an employment site however.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minor positive effect is identified. </t>
  </si>
  <si>
    <t xml:space="preserve">In terms of sustainable transport, the site is located within 100m walking distance from Canons Park tube station and less than 100m to an existing bus stop. The site is classed as having a PTAL score of 3, suggesting there are some transport accessibility issues. The site is also located within walking distance from a primary school (600m), secondary school (600m), and GP surgery (150m), and employment site (500m).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minor positive effect is identified. </t>
  </si>
  <si>
    <t xml:space="preserve">In terms of sustainable transport, the site is located within 100m walking distance from Harrow and Wealdstone tube station and less than 100m to an existing bus stop. The site is classed as having a PTAL score of 4 suggesting good accessibility to public transport. The site is also located within walking distance from a primary school (500m), secondary school (1250m), GP surgery (400m), and employment site (adjacent).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minor positive effect is identified. </t>
  </si>
  <si>
    <t xml:space="preserve">In terms of sustainable transport, the site is located within 400m walking distance from Harrow and Wealdstone tube station and less than 100m to an existing bus stop. The majority of the site is classed as having a PTAL score of 3 however, suggesting some accessibility issues may exist. The site is also located within walking distance from a primary school (500m), secondary school (1200m), GP surgery (800m), and employment site (adjacent).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minor positive effect is identified. </t>
  </si>
  <si>
    <t xml:space="preserve">The site does not lie in close proximity to any designated heritage assets. Damage or loss of heritage assets should subsequently be avoided through the development of this site. Therefore, a potential minor positive effect is identified. </t>
  </si>
  <si>
    <t xml:space="preserve">In terms of sustainable transport, the site is located within 400m walking distance from South Harrow tube station and around 100m to an existing bus stop. The site is classed as having a PTAL score of 5, suggesting good accessibility to public transport. The site is also located within walking distance from a primary school (200m), secondary school (over 1km), GP surgery (400m), and an employment site (400m).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significant positive effect is identified. </t>
  </si>
  <si>
    <t xml:space="preserve">As the development encompasses the replacement/expansion of the medical centre and its community uses, the site's location in relation to community space and recreation is not relevant. The replacement/expansion of the medical centre and its community uses should however support the health of local residents.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visitors to the health centre/those employed on the site. Therefore, a potential minor positive effect is identified. </t>
  </si>
  <si>
    <t xml:space="preserve">In terms of sustainable transport, the site is located within 100m walking distance from an existing bus stop, but is over 1.5km to Harrow and Wealdstone tube station. The site is classed as having a PTAL score of 2, suggesting accessibility issues to public transport. As the development encompasses the replacement/expansion of the medical centre and its community uses, the site's location in relation to schools, employment sites, and a GP surgery is not relevant.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minor negative effect is identified. </t>
  </si>
  <si>
    <t>The site is located in Flood Zone 1 and does not lie within close proximity of a watercourse. It is therefore unlikely to flood. Therefore, a potential minor positive effect is identified.</t>
  </si>
  <si>
    <t xml:space="preserve">Further details of development and flooding assessments are required. </t>
  </si>
  <si>
    <t>The loss of the best and most versatile agricultural land, and greenfield land, is permanent and irreversible and cannot be mitigated.</t>
  </si>
  <si>
    <t>The site is located adjacent to an employment site, allowing residents of the site access to employment opportunities. The site also makes provision for flexible employment space on the ground floor of the development, which is likely to support flexible working. As the site is located in an area of medium deprivation, provision of employment opportunities could subsequently also improve rates of deprivation in the area. Therefore, a potential significant positive effect is identified.</t>
  </si>
  <si>
    <t xml:space="preserve">In terms of sustainable transport, the site is located 1km from Kenton tube station and is classed as having a PTAL score of 3, suggesting that the site has some accessibility issues to public transport. However, the site is within walking distance of an existing bus stop (100m), a primary school (less than 1km), a secondary school (over 1km) and a GP surgery (600m).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minor  effect is identified. </t>
  </si>
  <si>
    <t xml:space="preserve">Local Plan Policy CN2: Energy Infrastructure requires electric vehicle charging to be provided on site, if car parking is proposed. </t>
  </si>
  <si>
    <t xml:space="preserve">An existing EV charger is within 200m of the site (within a positive distance according to the criteria). The site subsequently supports the shift to EV vehicles. Therefore, a potential minor positive effect is identified.  </t>
  </si>
  <si>
    <t xml:space="preserve">In terms of sustainable transport, the site is located more than 1km from Stanmore tube station and is classed as having a PTAL score of 1, suggesting that the site has significant accessibility issues to public transport. The site is also not in walking distance of a primary school (1.5km), secondary school (over 2km), GP surgery (1.5km), or employment site (over 3km). The site is located around 600m to an existing bus stop however.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significant negative effect is identified. </t>
  </si>
  <si>
    <t xml:space="preserve">An existing EV charger is within 100m of the site (within a positive distance according to the criteria). Additionally, as the site will reprovide car parking spaces, electric vehicle charging will be provided in line with Local Plan Policy CN2: Energy Infrastructure. The site subsequently supports the shift to EV vehicles. Therefore, a potential minor positive effect is identified.  </t>
  </si>
  <si>
    <t xml:space="preserve">In terms of sustainable transport, the site is located 1km from Stanmore tube station and is classed as having a PTAL score of 2, suggesting that the site has significant accessibility issues to public transport. This is a particular issue for this development as it makes provision for sheltered housing for older people, who may have disabilities that make good transport accessibility highly necessary. The site is located around 100m to an existing bus stop however, and is within 300m walking distance of a GP surgery.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As the development is sheltered housing for older people, the site's location in relation to schools, and employment sites is not relevant. Therefore, a potential minor negative effect is identified. </t>
  </si>
  <si>
    <t xml:space="preserve">An existing EV charger is within 600m of the site (within an acceptable distance according to the criteria). Additionally, as the site will reprovide car parking spaces, electric vehicle charging will be provided in line with Local Plan Policy CN2: Energy Infrastructure. The site subsequently supports the shift to EV vehicles. Therefore, a potential significant positive effect is identified.  </t>
  </si>
  <si>
    <t xml:space="preserve">An existing EV charger is around 200m of the site (within a positive distance according to the criteria). The site subsequently supports the shift to EV vehicles. Therefore, a potential minor positive effect is identified.  </t>
  </si>
  <si>
    <t xml:space="preserve">An existing EV charger is within 200m of the site (within an acceptable distance according to the criteria). Additionally, as the site will reprovide car parking spaces, electric vehicle charging will be provided in line with Local Plan Policy CN2: Energy Infrastructure. The site subsequently supports the shift to EV vehicles. Therefore, a potential significant positive effect is identified.  </t>
  </si>
  <si>
    <t>An existing, publicly available EV charger is within 200m of the site (within a positive distance according to the criteria). The site subsequently supports the shift to EV vehicles. Therefore, a potential minor positive effect has been recorded.</t>
  </si>
  <si>
    <t>The site should be required to make contributions to improve to the local public transport and active travel network, either onsite or offsite.</t>
  </si>
  <si>
    <t>Further details of the site redevelopment could mitigate the uncertain effect identified.</t>
  </si>
  <si>
    <t>In terms of accessibility, the site is located within walking distance of a primary school (400m), a secondary school (1km), and a GP surgery (700m), suggesting good accessibility to some local facilities and services. The site is also located within walking distance of formal recreation (200m) and informal recreation (100m). The sites have PTAL scores between 4-6, suggesting good accessibility to public transport. The site may also make provision for commercial space. Therefore, a potential significant positive effect is identified.</t>
  </si>
  <si>
    <t>The site should be required to make contributions to the development of accessible facilities and to improvements to the local public transport/ active travel network, either onsite or offsite.</t>
  </si>
  <si>
    <t xml:space="preserve">The site does not make provision for employment space or retail/town centre uses, nor does it lie within a town centre. The development of this site is subsequently unlikely to benefit the local economy. Therefore, a potential minor negative effect is identified.  </t>
  </si>
  <si>
    <t>The site is located adjacent to an employment site, allowing residents of the site access to employment opportunities. As the site is located in an area of high deprivation, provision of employment opportunities could subsequently also improve rates of deprivation in the area. Therefore, a potential minor positive effect is identified.</t>
  </si>
  <si>
    <t xml:space="preserve">The site does not make provision for employment space or retail/town centre uses, nor does it lie in close proximity to a town centre. The development of this site is subsequently unlikely to benefit the local economy. Therefore, a potential minor negative effect is identified.  </t>
  </si>
  <si>
    <t>The site is located around 700m away from an employment site, allowing residents of the site access to employment opportunities. As the site is located in an area of medium deprivation, provision of employment opportunities could subsequently also improve rates of deprivation in the area. The site does not make provision for employment space or retail/town centre uses however. Therefore, a potential minor positive effect is identified.</t>
  </si>
  <si>
    <t>The site is located within 800m from an employment site, allowing residents of the site access to employment opportunities. The site also makes provision for retail and town centre uses which is likely to generate some employment opportunities. As the site is located in an area of high deprivation, provision of employment opportunities could subsequently also improve rates of deprivation in the area. The site also makes provision for retail and town centre uses. Therefore, a potential significant positive effect is identified.</t>
  </si>
  <si>
    <t>Pinner Telephone Exchange</t>
  </si>
  <si>
    <t>Northolt Road Nursery and Carpark at rear of 27 Northolt Road</t>
  </si>
  <si>
    <t>Havelock Place</t>
  </si>
  <si>
    <t>15-29 College Road</t>
  </si>
  <si>
    <t>Wealdstone</t>
  </si>
  <si>
    <t>Pinner</t>
  </si>
  <si>
    <t>Greenhill Way</t>
  </si>
  <si>
    <t>Reprovided carpark spaces
Residential – 129 C3 Units
Town Centre Uses</t>
  </si>
  <si>
    <t>The site is located within 800m of an employment site, allowing residents of the site access to employment opportunities. The site also makes provision for retail/town centre uses which is likely to generate some employment opportunities. As the site is located in an area of medium deprivation, provision of employment opportunities could subsequently also improve rates of deprivation in the area. Therefore, a potential significant positive effect is identified.</t>
  </si>
  <si>
    <t xml:space="preserve">As the development relates to the provision of Gypsy and Traveller pitches, it is unlikely that the development will contribute to the economy. Therefore, a neutral effect is identified. </t>
  </si>
  <si>
    <t xml:space="preserve">The site is located over 3km from an employment site, restricting residents of the site access to employment opportunities. The development of this site is subsequently unlikely to benefit employment opportunities. Therefore, a potential minor negative effect is identified.  </t>
  </si>
  <si>
    <t>IIA11 Historic Environment: 
To conserve and enhance the historic environment, heritage assets (including known and unknown archaeological sites) and their settings</t>
  </si>
  <si>
    <t>300 C3 Units</t>
  </si>
  <si>
    <t>363 C3 Units</t>
  </si>
  <si>
    <t>86 C3 Units</t>
  </si>
  <si>
    <t>Residential- 86 C3 Units
Town centre uses</t>
  </si>
  <si>
    <t>Residential- 294 C3 Units
Town centre uses</t>
  </si>
  <si>
    <t>171 C3 Units</t>
  </si>
  <si>
    <t>Retail and other town centre uses
Residential- 171 C3 Units
Surface level carparking</t>
  </si>
  <si>
    <t>The site makes provision for retail and town centre uses. The site is also located within Harrow Metropolitan Centre. The development of this site is subsequently likely to provide some benefits to the local economy- including within the Harrow and Wealdstone Opportunity Area- and provide some employment opportunities. Therefore, a potential significant positive effect is identified.</t>
  </si>
  <si>
    <t>371 C3 Units</t>
  </si>
  <si>
    <t xml:space="preserve">The site is within 600m of EV charging points (within an acceptable distance according to criteria). Additionally, as the site will reprovide car parking spaces, electric vehicle charging will be provided in line with Local Plan Policy CN2: Energy Infrastructure. The site subsequently supports the shift to EV vehicles. Therefore, a potential significant positive effect is identified.  </t>
  </si>
  <si>
    <t>Residential (371 C3 Units)
Reprovision of E class (pub)
Town centre uses
Community/civic uses (including potential replacement leisure centre from Byron Quarter site)
Car parking</t>
  </si>
  <si>
    <t>500 C3 Units</t>
  </si>
  <si>
    <t>The site is a mixed use development that makes provision for retail/town centre uses, including a reprovided supermarket and commercial space. The site is also located within Harrow Metropolitan Centre. The development of this site is subsequently likely to provide benefits to the local economy- including within the Harrow and Wealdstone Opportunity Area- and provide some employment opportunities. Therefore, a potential significant positive effect is identified.</t>
  </si>
  <si>
    <t>Reprovided supermarket and car parking
Residential (500 C3 Units)
Commercial space</t>
  </si>
  <si>
    <t xml:space="preserve">An existing EV charger is within 200m of the site (within a positive distance according to the criteria). Additionally, as the site will reprovide car parking spaces, electric vehicle charging will be provided in line with Local Plan Policy CN2: Energy Infrastructure. The site subsequently supports the shift to EV vehicles. Therefore, a potential significant positive effect is identified.  </t>
  </si>
  <si>
    <t>18 C3 Units</t>
  </si>
  <si>
    <t>Residential- 18 C3 Units
Reprovision of employment space on ground floor</t>
  </si>
  <si>
    <t>1139 C3 Units</t>
  </si>
  <si>
    <t>Residential- 1139 C3 Units
Retail uses
Potential NHS floorspace
Community uses</t>
  </si>
  <si>
    <t>70 C2/C4 Units</t>
  </si>
  <si>
    <t>Replacement employment use
Hostel accommodation
Residential- 70 C2/4 Units</t>
  </si>
  <si>
    <t xml:space="preserve">Residential- C1 282 Units or C3 183 Units
Hotel
Appropriate town centre uses </t>
  </si>
  <si>
    <t>Religious temple to be reprovided on current surface level carpark
Residential - 207 C3 Units
Carparking
Civic or community uses</t>
  </si>
  <si>
    <t>36 C3 Units</t>
  </si>
  <si>
    <t>Reprovision of industrial/employment space
Residential- 36 C3 Units</t>
  </si>
  <si>
    <t>638 C3 Units</t>
  </si>
  <si>
    <t>Residential- 638 C3 Units
Carparking 
Leisure and community uses
Potential for NHS floorspace</t>
  </si>
  <si>
    <t>Retail uses
Residential- 25 C3 Units</t>
  </si>
  <si>
    <t>Residential- 2407 C3 Units and potential older person’s housing
Industrial and employment space
Retail
School
It is being delivered in two parts (Barrat Homes and L&amp;Q) with current permission for a further 2,326 homes). Allocation may increase number of homes slightly (at this stage assuming by 10-15%, focused in southern part of site)</t>
  </si>
  <si>
    <t>2407 C3 Units</t>
  </si>
  <si>
    <t>120 C3 Units</t>
  </si>
  <si>
    <t>Flexible employment space
Residential- 120 C3 Units</t>
  </si>
  <si>
    <t>Expansion/redevelopment of existing hospital
Research and innovation institutions
Residential- 347-500 C3 Units
Northern part of the site to be retained as enhanced open space</t>
  </si>
  <si>
    <t>124 C3 Units</t>
  </si>
  <si>
    <t>Supermarket and surface level carpark
Residential- 124 C3 Units
Potential NHS floorspace</t>
  </si>
  <si>
    <t>15 C3 Units</t>
  </si>
  <si>
    <t>Retail/Town centre uses
Residential- 15 C3 Units
Replacement community uses (library)
Replacement NHS floorspace</t>
  </si>
  <si>
    <t>37 C3 units</t>
  </si>
  <si>
    <t>Residential- 300 C3 Units
Community uses
Open space</t>
  </si>
  <si>
    <t>69 C3 Units</t>
  </si>
  <si>
    <t>Residential- 69 C3 Units
Reprovision of carparking
Retail/ town centre uses</t>
  </si>
  <si>
    <t>13 C3 Units</t>
  </si>
  <si>
    <t>Community or employment space
Residential- 13 C3 Units</t>
  </si>
  <si>
    <t>44 C3 Units</t>
  </si>
  <si>
    <t>Residential- 44 C3 Units</t>
  </si>
  <si>
    <t>Residential- 27 C3 Units</t>
  </si>
  <si>
    <t>15-33 C3 Units</t>
  </si>
  <si>
    <t>Reprovision of church and community use
Residential- 15-33 C3 Units
Potential for some retail/town centre use</t>
  </si>
  <si>
    <t xml:space="preserve">44 C3 Units </t>
  </si>
  <si>
    <t>Residential- 44 C3 Units
Potential for town centre uses</t>
  </si>
  <si>
    <t>Special older persons accommodation</t>
  </si>
  <si>
    <t>109 C3 Units</t>
  </si>
  <si>
    <t>Residential- 109 C3 Units
Town centre uses
Reprovision of pub and hotel</t>
  </si>
  <si>
    <t>12 C3 units</t>
  </si>
  <si>
    <t>Residential- 12 C3 Units
Town centre uses
Community uses</t>
  </si>
  <si>
    <t>25 C2 units</t>
  </si>
  <si>
    <t>Specialist older person housing- 25 C2 units</t>
  </si>
  <si>
    <t>70 C3 Units</t>
  </si>
  <si>
    <t>Residential- 70 C3 Units</t>
  </si>
  <si>
    <t>26 C3 Units</t>
  </si>
  <si>
    <t>Residential- 26 C3 Units</t>
  </si>
  <si>
    <t>141 C3 Units</t>
  </si>
  <si>
    <t>Residential- 141 C3 Units
Supermarket
Reprovision of some car parking</t>
  </si>
  <si>
    <t xml:space="preserve">An existing EV charger is over 600m of the site. However, as the site will reprovide car parking spaces, electric vehicle charging will be provided in line with Local Plan Policy CN2: Energy Infrastructure. The site subsequently supports the shift to EV vehicles. Therefore, a potential minor positive effect is identified.  </t>
  </si>
  <si>
    <t>183 C3 Units</t>
  </si>
  <si>
    <t>Residential- 183 C3 Units
Reprovision of car parking</t>
  </si>
  <si>
    <t xml:space="preserve">An existing EV charger is over 1000m of the site. However, as the site will reprovide car parking spaces, electric vehicle charging will be provided in line with Local Plan Policy CN2: Energy Infrastructure. The site subsequently supports the shift to EV vehicles. Therefore, a potential minor positive effect is identified.  </t>
  </si>
  <si>
    <t xml:space="preserve">There are no designated nature conservation or geological sites within or in close proximity to the site. Policy GI3 Biodiversity also requires that the site should provide 15% biodiversity net gain. Therefore, a minor positive effect is identified.  </t>
  </si>
  <si>
    <t xml:space="preserve">The site is located in Flood Zone 1 and therefore unlikely to flood. Although the site is within 300m of Silk Stream and Edgware Brook, the development of the site is not expected to increase flood risk as the site is already developed. Therefore, a potential minor positive effect is identified.  
</t>
  </si>
  <si>
    <t xml:space="preserve">The site is located in Flood Zone 1 and therefore unlikely to flood. Although the site is within 500m of Yeading Brook, the development of the site is not expected to increase flood risk as the site is already developed. Therefore, a potential minor positive effect is identified.  </t>
  </si>
  <si>
    <t>Enhanced public transport hub and car parking
Residential- 363 C3 Units
Town centre uses</t>
  </si>
  <si>
    <t>SEND school</t>
  </si>
  <si>
    <t xml:space="preserve">As the development encompasses the development of a SEND school, the site's provision of housing is not relevant. Therefore, a neutral effect is identified. </t>
  </si>
  <si>
    <t>The site is makes provision for a reprovided supermarket. The site is also located near to South Harrow town centre. The development of this site is subsequently likely to provide some benefits to the local economy and provide some employment opportunities. Therefore, a potential significant positive effect is identified.</t>
  </si>
  <si>
    <t>The site is located within walking distance of a community centre (200m), formal recreation (600m) and informal recreation (100m).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 site may also make provision for NHS floorspace, that could help to support the health of residents in the area. Therefore, a potential minor positive effect is identified.</t>
  </si>
  <si>
    <t xml:space="preserve">This site lies on the Rayner Town Centre boundary and will provide retail use alongside residential development, which could help to support the creation of new businesses in a central location. The site may also potentially provide some employment space. However, it is currently unclear if the employment space will be delivered, therefore an uncertain effect has been identified. </t>
  </si>
  <si>
    <t xml:space="preserve">Although the site is not located within 800m of a number of employment site, the site may potentially provide some employment space. However, it is currently unclear if the employment space will be delivered, therefore an uncertain effect has been identified. </t>
  </si>
  <si>
    <t>Expansion and modernisation of arts centre</t>
  </si>
  <si>
    <t>Local Plan Policy GR7 External Lighting requires sites to be designed to minimise harm from light pollution.
Policy GR1 Achieving a High Standard of Development should minimise the impacts of noise, air quality and light pollution on future and existing occupiers.</t>
  </si>
  <si>
    <t>The site is expected to provide 15 new dwellings. In line with Policy H04, the site should seek to secure a minimum of 35-50% affordable homes, subject to viability. Therefore, a potential minor positive effect is identified.</t>
  </si>
  <si>
    <t>The site is located 2.6km away from an existing employment site. The site does however make provision for the expansion/redevelopment of the existing hospital, as well as the development of a research institution. The development is subsequently likely to lead to more high skilled employment opportunities, including opportunities for residents living on the site. Therefore, a potential significant positive effect is identified.</t>
  </si>
  <si>
    <t xml:space="preserve">The site is located 200m from an employment site, allowing residents of the site access to employment opportunities. The site also makes provision for employment uses. As the site is located in an area of medium deprivation, provision of employment opportunities could subsequently also improve rates of deprivation in the area. Therefore, a potential minor positive effect is identified.
</t>
  </si>
  <si>
    <t xml:space="preserve">The site is located next to Hatch End town centre. The development of this site is subsequently likely to provide some benefits to the local economy. The site could also potentially make provision for town centre uses. However, it is currently unclear if town centre uses will be delivered, and thus employment opportunities created. Therefore an uncertain effect has been recorded. </t>
  </si>
  <si>
    <t xml:space="preserve">The site is located over 800m from an employment site. The site may potentially makes provision for town centre uses which is likely to generate some employment opportunities, however, it is currently unclear if town centre uses will be delivered. Therefore an uncertain effect has been recorded. </t>
  </si>
  <si>
    <t>The site does not make provision for employment space or retail/town centre uses. However, the site does lie within 500m of Harrow Metropolitan centre. The development of this site is subsequently likely to provide some benefits to the local economy- including within the Harrow and Wealdstone Opportunity Area- through increased footfall. However, a potential minor positive effect is identified- as opposed to a significant positive- due to the small size of the site.</t>
  </si>
  <si>
    <t>The site is located within 800m from an employment site, allowing residents of the site access to employment opportunities. The site does not make provision for retail and town centre uses however. A potential minor positive effect is identified- as opposed to a significant positive- due to the small size of the site.</t>
  </si>
  <si>
    <t xml:space="preserve">As the development encompasses the development of a SEND school, the site's location in relation to employment sites is not relevant. It is likely that some new employment opportunities will be created through development, in relation to the provision of education. The number of jobs created is expected to be low however. Therefore, a neutral effect is identified. </t>
  </si>
  <si>
    <t>The site is located within walking distance of a community centre (500m), formal recreation (300m) and informal recreation (100m).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</si>
  <si>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Residential- 37 C3 Units
Office space
Replacement nursery</t>
  </si>
  <si>
    <t>The site will provide additional employment space (specifically office space). The site is also located near to South Harrow town centre. The development of this site is subsequently likely to provide some benefits to the local economy through increased footfall and provide some employment opportunities. However, a potential minor positive effect is identified- as opposed to a significant positive- due to the small size of the site.</t>
  </si>
  <si>
    <t xml:space="preserve">The site may make provision for some retail/town centre uses, which would provide additional employment space on the periphery of North Harrow Town Centre. However, it is currently unclear if the employment space will be delivered, therefore an uncertain effect has been identified. </t>
  </si>
  <si>
    <t xml:space="preserve">Although the site is not within 800m of existing employment areas, the site has the potential to provide some retail/town centre uses. However, it is currently unclear if the employment space will be delivered, therefore an uncertain effect has been identified. </t>
  </si>
  <si>
    <t>The site makes provision for around 13 C3 units. In line with Policy H04, the site should seek to secure a minimum of 35-50% affordable homes, subject to viability. Therefore, a potential minor positive effect is identified.</t>
  </si>
  <si>
    <t xml:space="preserve">The site is located within 800m of an employment site, allowing residents of the site access to employment opportunities. The site also makes provision for town centre uses which is likely to generate some employment opportunities. However, it is unclear whether retail floorspace / employment opportunities will be increased through the redevelopment of the site, or if the development of the site will lead to the loss of any employment space and opportunities, particularly those relating to office space. Therefore, an uncertain effect has been recorded. </t>
  </si>
  <si>
    <t>Further details of the sites’ redevelopment could mitigate the uncertain effect identified.</t>
  </si>
  <si>
    <t>As the development is specialist housing for older people, the site's location in relation to employment sites is not relevant. Therefore, a neutral effect is identified.</t>
  </si>
  <si>
    <t xml:space="preserve">The site lies on land classified as 'urban' and on PDL. The site is not within a groundwater protection zone or a historic landfill site. The site does not lie near to a water body, so water pollution as a result of construction would be limited. Therefore, a potential minor positive effect is identified. </t>
  </si>
  <si>
    <t xml:space="preserve">The site does not make provision for retail/town centre uses, nor does it lie within/in proximity to a town centre. However, expansion /redevelopment of the existing hospital is likely to provide some employment opportunities, as well as safeguard existing employment land. The development of a research and innovation building will also provide investment into R&amp;D. The development will subsequently provide benefit to the local and wider economy. Therefore, a potential significant positive effect is identified.  </t>
  </si>
  <si>
    <t>The site makes provision for the expansion/redevelopment of the existing clinic, which is likely to lead to more high skilled employment opportunities. Therefore, a potential minor positive effect is identified.</t>
  </si>
  <si>
    <t xml:space="preserve">Expansion /redevelopment of the existing clinic is likely to provide some employment opportunities, as well as safeguard existing employment land.  The development will subsequently provide benefit to the local and wider economy. Therefore, a potential minor positive effect is identified.  </t>
  </si>
  <si>
    <t xml:space="preserve">Replacement/expanded medical centre
Potential community/town centre uses
Potential residential </t>
  </si>
  <si>
    <t>In terms of accessibility, the site is located within walking distance of a primary school (600m), a secondary school (600m) and a GP surgery (200m), suggesting good accessibility to some local facilities and services. The site is also located 700m from formal recreation and 400m from informal recreation. The site is classed as having a PTAL score of 6, suggesting no issues with accessibility to public transport. The site also proposes the development of town centre uses. Therefore, a potential significant positive effect is identified.</t>
  </si>
  <si>
    <t>In terms of accessibility, the site is located within walking distance of a primary school (700m), a secondary school (800m) and a GP surgery (100m), suggesting good accessibility to some local facilities and services. The site is also located 500m from formal recreation and 300m from informal recreation.The site is classed as having a PTAL score of 5, suggesting good accessbility to public transport. The site also makes provision for some town centre uses. Therefore, a potential significant positive effect is identified.</t>
  </si>
  <si>
    <t>In terms of accessibility, the site is located within walking distance of a primary school (700m), a secondary school (over 1km) and a GP surgery (700m), suggesting good accessibility to some local facilities and services. The site is also located within walking distance of formal recreation (100m) and informal recreation (adjacent). The site is classed as having a PTAL score of 2 however, suggesting some accessibility issues to public transport. Therefore, a potential minor positive effect is identified.</t>
  </si>
  <si>
    <t>In terms of accessibility, the site is located within walking distance of a primary school (200m), a secondary school (over 1km) and a GP surgery (400m), suggesting good accessibility to some local facilities and services. The site is also located within walking distance of formal recreation (500m) and informal recreation (adjacent). The site is classed as having a PTAL score of 5, suggesting good accessibility to public transport. The site also makes provision for some retail and community uses. Therefore, a potential significant positive effect is identified.</t>
  </si>
  <si>
    <t xml:space="preserve">As the development encompasses the replacement/expansion of the medical centre and its community uses, the site's location in relation to schools, employment sites, a GP surgery and open space is not relevant. The replacement/expansion of the medical centre and its community uses should support more local residents to access health services and facilities. However, the site is classed as having a PTAL score of 2, suggesting accessibility issues to public transport. Therefore, a neutral effect is identified. </t>
  </si>
  <si>
    <t>In terms of accessibility, the site is located within walking distance of a primary school (700m), secondary school (400m) and GP practice (800m), suggesting good accessibility to some local facilities and services. The site is also located within walking distance of formal recreation (200m) and informal recreation (300m). The site is classed as having a PTAL score of 6, suggesting no accessibility issues to public transport. The site also makes provision for some retail and town centre uses. Therefore, a potential significant positive effect is identified.</t>
  </si>
  <si>
    <t>In terms of accessibility, the site is located within walking distance of a combined primary and secondary school (1km) and a GP surgery (700m), suggesting good accessibility to some local facilities and services. The site is also located within walking distance of formal recreation (700m) and informal recreation (100m). The site is classed as having a PTAL score of 3, suggesting some issues with accessibility to public transport. Therefore, a potential minor positive effect is identified.</t>
  </si>
  <si>
    <t>In terms of accessibility, the site is located within walking distance of a combined primary and secondary school (900m) and a GP surgery (700m), suggesting good accessibility to some local facilities and services. The site is also located within walking distance of formal recreation (500m) and informal recreation (100m). The site also makes provision for a school and a green link, both of which will improve accessibility to local services/facilities. The site is classed as having a PTAL score of 3, suggesting some issues with accessibility to public transport. Therefore, a potential minor positive effect is identified.</t>
  </si>
  <si>
    <t>In terms of accessibility, the site is located within walking distance of a combined primary and secondary school (700m) and a GP surgery (800m), suggesting good accessibility to some local facilities and services. The site is also located within walking distance of formal recreation (200m) and informal recreation (300m). The site has a PTAL score of 6, suggesting no issues with accessibility to public transport. The site also makes provision for some community uses. Therefore, a potential significant positive effect is identified.</t>
  </si>
  <si>
    <t>In terms of accessibility, the site is located within walking distance of a primary school (1km), a secondary school (1km), and a GP surgery (600m), suggesting good accessibility to some local facilities and services. The site is also located within walking distance of formal recreation (400m) and informal recreation (400m). The site has a PTAL score of 3, suggesting that the site has some accessibility issues to public transport. Therefore, a potential minor positive effect is identified.</t>
  </si>
  <si>
    <t>In terms of accessibility, the site is located within walking distance of informal recreation (700m), but is located far from a primary school (1.5km), secondary school (over 2km), GP surgery (1.5km), or formal recreation (1km), suggesting inadequate accessibility to some local facilities and services. Additionally, the site has a PTAL score of 1, suggesting that the site has significant accessibility issues to public transport. Therefore, a potential significant negative effect is identified.</t>
  </si>
  <si>
    <t>In terms of accessibility, the site is located within walking distance of a primary school (800m), a secondary school (1.3km), and a GP surgery (600m), suggesting good accessibility to some local facilities and services. The site is also located within walking distance of formal recreation (300m) and informal recreation (100m). The site has a PTAL score of 4, suggesting some issues with accessibility to public transport. Therefore, a potential minor positive effect is identified.</t>
  </si>
  <si>
    <t>In terms of accessibility, the site is located within walking distance of a primary school (400m), a secondary school (1km), and a GP surgery (600m), suggesting good accessibility to some local facilities and services. The site is classed as having a PTAL score of 4, suggesting good accessibility to public transport. The site is also located within walking distance of formal recreation (600m) and informal recreation (100m). Therefore, a potential minor positive effect is identified.</t>
  </si>
  <si>
    <t>In terms of accessibility, the site is located within walking distance of a primary school (300m), a secondary school (300m) and a GP surgery (400m), suggesting good accessibility to some local facilities and services. The site is also located 600m from formal recreation and 400m from informal recreation. The site is classed as having a PTAL score of 4, suggesting good accessibility to public transport. Therefore, a potential minor positive effect is identified.</t>
  </si>
  <si>
    <t>In terms of accessibility, the site is located within walking distance of a primary school (300m), a secondary school (1000m) and a GP surgery (600m), suggesting good accessibility to some local facilities and services. The site is also located 400m from formal recreation and 100m from informal recreation. The site is classed as having a PTAL score of 6, suggesting no issues with accessibility to public transport. The site also makes provision for some town centre uses. Therefore, a potential significant positive effect is identified.</t>
  </si>
  <si>
    <t>In terms of accessibility, the site is located within walking distance of a primary school (1000m), a secondary school (1000m) and a GP surgery (200m), suggesting good accessibility to some local facilities and services. The site is also located 100m from formal recreation and 100m from informal recreation. The site is classed as having a PTAL score of 3, suggesting there are some transport accessibility issues. Therefore, a potential minor positive effect is identified.</t>
  </si>
  <si>
    <t>In terms of accessibility, the site is located within walking distance of a primary school (600m), a secondary school (600m) and a GP surgery (150m), suggesting good accessibility to some local facilities and services. The site is also located 100m from formal recreation and 100m from informal recreation. The site is classed as having a PTAL score of 3, suggesting there are some transport accessibility issues. Therefore, a potential minor positive effect is identified.</t>
  </si>
  <si>
    <t>In terms of accessibility, the site is located within walking distance of a primary school (100m), a secondary school (100m) and a GP surgery (400m), suggesting good accessibility to some local facilities and services. The site is also located 700m from formal recreation and 100m from informal recreation.  The site is classed as having a PTAL score of 2, suggesting there are some transport accessibility issues. Therefore, a potential minor positive effect is identified.</t>
  </si>
  <si>
    <t>In terms of accessibility, the site is located within walking distance of a primary school (500m), a secondary school (1250m) and a GP surgery (400m), suggesting good accessibility to some local facilities and services. The site is also located 800m from formal recreation and 600m from informal recreation. The site is classed as having a PTAL score of 4 suggesting good accessibility to public transport. Therefore, a potential minor positive effect is identified.</t>
  </si>
  <si>
    <t>In terms of accessibility, the site is located within walking distance of a primary school (400m), a secondary school (600m) and a GP surgery (400m), suggesting good accessibility to some local facilities and services. The site is also located 800m from formal recreation and 100m from informal recreation. However, the majority of the site is classed as having a PTAL score of 2 however, suggesting some accessibility issues may exist. Therefore, a potential minor positive effect is identified.</t>
  </si>
  <si>
    <t xml:space="preserve">In terms of sustainable transport, the site is located within 100m walking distance from Stanmore tube station and less than 100m to an existnig bus stop. The site is classed as having a PTAL score of 2, suggesting there are some transport accessibility issues. The site is also located within walking distance from a primary school (100m), secondary school (100m), and GP surgery (400m). The site is over 2km from an employment site however.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minor positive effect is identified. </t>
  </si>
  <si>
    <t xml:space="preserve">In terms of sustainable transport, the site is located within 800m walking distance from Harrow and Wealdstone tube station and around 150m to an existing bus stop. The site is classed as having a PTAL score of 2 however, suggesting some transport accessibility issues may exist. This could encourage the use of private car to access the site or services nearby.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minor positive effect is identified. </t>
  </si>
  <si>
    <t xml:space="preserve">In terms of sustainable transport, the site is subsequently classed as having a PTAL score of 2, suggesting that the site has some accessibility issues to public transport. However, the site is within walking distance of Hatch End tube station (500m) and an existing bus stop (100m). The site is also in walking distance of a primary school (800m), a secondary school (1.3km), and GP practice (200m). The site is not in close walking distance to an employment site (1.5km) however.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minor positive effect is identified. </t>
  </si>
  <si>
    <t>The site is located less than 400m from a community centre and less than 800m from formal and informal recreation facilities. The redevelopment proposed for the site could help to provide community or civic uses, including a potential replacement leisure centre. No existing cycle networks are in proximity to the site. Therefore, a potential significant positive effect is identified.</t>
  </si>
  <si>
    <t xml:space="preserve">The site is located adjacent to an employment site, allowing residents of the site access to employment opportunities. The site also makes provision for employment space which is likely to generate some employment opportunities. As the site is located in an area of high deprivation, provision of employment opportunities could subsequently also improve rates of deprivation in the area. However, it is unclear whether the development of this site will lead to the overall loss of employment, as the existing site is purely industrial. Therefore, an uncertain effect is identified. </t>
  </si>
  <si>
    <t>In terms of accessibility, the site is located within walking distance of a primary school (700m), secondary school (400m) and GP practice (900m), suggesting good accessibility to some local facilities and services. The site is also located within walking distance of formal recreation (200m) and informal recreation (300m). The site is classed as having a PTAL score of 6, suggesting no accessibility issues to public transport. Therefore, a potential significant positive effect is identified.</t>
  </si>
  <si>
    <t xml:space="preserve">The site has good access to town centre uses and public transport, and is within reasonable walking distance of primary and secondary schools. There is also good access to formal and informal leisure facilities, although it is noted that there is limited access to a GP surgery on foot. The site has a PTAL score of 6, suggesting good accessibility to public transport. Therefore, an overall significant positive effect has been recorded. </t>
  </si>
  <si>
    <t xml:space="preserve">This site has good access to local transport connections, facilities and services. It lies within a PTAL area of 6a, indicating good access to bus and rail services. Local primary and secondary schools are within reasonable walking distance of the site (1km). Formal and informal recreation facilities and a GP surgery are also within 1.2km of the site. There is also potential for the site itself to provide local shops and community uses through the redevelopment. Therefore, a potential significant positive effect has been recorded. </t>
  </si>
  <si>
    <t>In terms of accessibility, the site is located within walking distance of a primary school (1.1km), and formal recreation (100m). However, the site is not located within walking distance of a secondary school (1.6km), or a GP surgery (1.5km), suggesting inadequate accessibility to some local facilities and services. The site has a PTAL score of 1, suggesting that the site has significant accessibility issues to public transport. Therefore, a potential significant negative effect is identified.</t>
  </si>
  <si>
    <t xml:space="preserve">In terms of sustainable transport, the site is located more than 1km from Stanmore tube station and is classed as having a PTAL score of 1, suggesting that the site has significant accessibility issues to public transport. The site is also not in walking distance of a secondary school (1.6km), GP surgery (1.5km), or employment site (2.6km). The site is located around 100m to an existing bus stop however, and is within 1.1km walking distance of a primary.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significant negative effect is identified. </t>
  </si>
  <si>
    <t>As the development is specialist housing for older people, the site's will not contribute significantly to the economy. Therefore, a neutral effect is identified.</t>
  </si>
  <si>
    <t>Vernon Lodge is located within reasonable walking distance of some services such as recreation spaces and an allotment. However, most facilities such as formal recreation, GP surgeries are beyond an 800m walking distance. The site also has a PTAL score of 1b, indicating that although there is a nearby bus stop, a single service runs from here. Rail links are also beyond walking distance of the site. This could lead to some journeys being made via private car rather than active travel modes. Therefore, a potential minor negative effect is identified.</t>
  </si>
  <si>
    <t>The site is located within 800m from an employment site, allowing residents of the site access to employment opportunities. The site also makes some provision for town centre uses, which is likely to generate some employment opportunities. A potential minor positive effect is identified- as opposed to a significant positive- due to the small size of the site.</t>
  </si>
  <si>
    <t>The site makes provision for town centre uses on the ground floor of the development. The site does lie within 500m of Kenton town centre. The development of this site is subsequently likely to provide some benefits to the local economy through increased footfall. However, a potential minor positive effect is identified- as opposed to a significant positive- due to the small size of the site.</t>
  </si>
  <si>
    <t>As the development is sheltered housing for older people, the site's location in relation to schools and formal recreation is not relevant. In terms of accessibility, the site is located within walking distance of a GP surgery (400m) and informal recreation (100m). The site has a PTAL score of 2, suggesting that the site has significant accessibility issues to public transport. Therefore, a neutral effect is identified.</t>
  </si>
  <si>
    <t>Provision should be made on or near the site for retail/town centre uses, in order to provide some benefit to the local economy.</t>
  </si>
  <si>
    <t>The site is located within walking distance of a community centre (400m) and informal recreation (adjacent), but is over 800m to formal recreation, which may make it difficult from some residents to access.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</si>
  <si>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Conserve and/or enhance heritage assets, historic environment, and their settings?</t>
  </si>
  <si>
    <t>Improve the condition of the historic environment?</t>
  </si>
  <si>
    <t>The site makes provision for town centre uses. The site is also located within Harrow Metropolitan Centre. The development of this site is subsequently likely to provide some benefits to the local economy- including within the Harrow and Wealdstone Opportunity Area. Therefore, a potential significant positive effect is identified.</t>
  </si>
  <si>
    <t>The site is located 500m from an employment site, allowing residents of the site access to employment opportunities. The site also makes provision for town centre uses, which is likely to generate some employment opportunities. As the site is located in an area of high deprivation, provision of employment opportunities could subsequently also improve rates of deprivation in the area. Therefore, a potential significant positive effect is identified.</t>
  </si>
  <si>
    <t>In terms of accessibility, the site is located within walking distance of a primary school (300m), a secondary school (500m) and a GP surgery (400m), suggesting good accessibility to some local facilities and services. The site is also located 400m from formal recreation and 100m from informal recreation. The site is classed as having a PTAL score of 6, suggesting no issues with accessbility to public transport. Therefore, a potential significant positive effect is identified.</t>
  </si>
  <si>
    <t>The site makes provision for 129 C3 units. In line with Policy H04, the site should seek to secure a minimum of 35-50% affordable homes, subject to viability. Therefore, a potential significant positive effect is identified.</t>
  </si>
  <si>
    <t xml:space="preserve">In terms of sustainable transport, the site is located within 300m walking distance from Harrow on the Hill tube station and less than 100m to an existing bus stop/station. The site is classed as having a PTAL score of 6, suggesting no issues with accessbility to public transport. The site is also located within walking distance from a primary school (300m), secondary school (500m), GP surgery (400m) and employment site (500m).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significant positive effect is identified. </t>
  </si>
  <si>
    <t xml:space="preserve">The site is located within an AQFA, and is affected by existing light pollution and noise pollution. Additional air, noise and light pollution may be generated through construction, however this effect is likely to be temporary. Additionally, the site is located within the Harrow and Wealdstone Opportunity Area, which may lead to additional pollution having a negilble effect. Local Plan Policies GR7: External Lighting and GR1: Achieving a High Standard of Development should help to ensure light, air and noise pollution levels are not exacerbated by the redevelopment of the site. Therefore, a neutral effect is identified.  </t>
  </si>
  <si>
    <t>Local Plan Policy GI3: Biodiversity highlights that any loss of biodiversity must be avoided through the development of this site, and requires developments to provide 15% BNG.</t>
  </si>
  <si>
    <t xml:space="preserve">This mixed-use site makes provision for town centre uses within Harrow Town Centre, which forms part of the Harrow and Wealdstone Opportunity Area. The development of this large site is subsequently likely to provide benefits to the local economy - including within the Opportunity Area- and provide some employment opportunities. However, it is unclear whether retail floorspace / employment opportunities will be increased through the redevelopment of the site, or if the development of the site will lead to the loss of any employment space, particularly office space. Therefore, an uncertain effect has been recorded. </t>
  </si>
  <si>
    <t xml:space="preserve">The site is located within 800m of an employment site, allowing residents of the site access to employment opportunities. The site also makes provision for town centre uses which is likely to generate some employment opportunities. As the site is located in an area of medium deprivation, provision of employment opportunities could subsequently also improve rates of deprivation in the area. However, it is unclear whether retail floorspace / employment opportunities will be increased through the redevelopment of the site, or if the development of the site will lead to the loss of any employment space, particularly office space. Therefore, an uncertain effect has been recorded. </t>
  </si>
  <si>
    <t xml:space="preserve">The site is expected to provide 294 new dwellings. In line with Policy H04, the site should seek to secure a minimum of 35-50% affordable homes, subject to viability.  Therefore, a potential significant positive effect has been recorded. </t>
  </si>
  <si>
    <t xml:space="preserve">In terms of sustainable transport, the site is located within walking distance to Harrow on the Hill rail/tube station and an existing bus stop/station. The site has a PTAL score of 6, suggesting good accessibility to public transport. The site is located within walking distance from a primary school, secondary school, and multiple areas of employment. It is noted that a GP surgery lies just beyond reasonable walking distance (800m).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significant positive effect is identified. 
</t>
  </si>
  <si>
    <t xml:space="preserve">The site is not located within an AQFA and is not affected by existing noise pollution. The site is affected by existing light pollution however. Additional air, noise and light pollution may be generated through construction, however this effect is likely to be temporary. Local Plan Policies GR7: External Lighting and GR1: Achieving a High Standard of Development should help to ensure light, air and noise pollution levels are not exacerbated by the redevelopment of the site. Therefore, a neutral effect is identified.  </t>
  </si>
  <si>
    <t>There are no designated nature conservation or geological sites within the site; the site does lie within 200m of a SINC however. Policy GI3 Biodiversity could also help to ensure local biodiversity is considered and enhanced where possible, as it highlights that any loss of biodiversity must be avoided through the development of this site, and provide 15% biodiversity net gain. Therefore, a neutral effect is identified.</t>
  </si>
  <si>
    <t xml:space="preserve">Whilst this site does not lie within close proximity of a conservation area, archaeological priority site or registered park and garden, however it does contain a Listed Building and is within 25m of several others. Local Plan Policy HE1 Historic Environment provides some mitigation as the policy will seeks to ensure developments do not cause harm to heritage assets and their settings, however an effect may not be able to be completely avoided. Therefore, a minor negative effect is identified.  </t>
  </si>
  <si>
    <t xml:space="preserve">This mixed-use site makes provision for town centre uses within Harrow Town Centre, which forms part of the Harrow and Wealdstone Opportunity Area. The development of this site is subsequently likely to provide benefits to the local economy - including within the Opportunity Area- and provide some employment opportunities. However, it is unclear whether retail floorspace / employment opportunities will be increased through the redevelopment of the site, or if the development of the site will lead to the loss of any employment space and opportunities, particularly those relating to office space. Therefore, an uncertain effect has been recorded. </t>
  </si>
  <si>
    <t>Further details of the site redevelopment could mitigate the uncertain effect identified. The Local Plan should consider retaining the church unless it is demonstrated that there is no need for it.</t>
  </si>
  <si>
    <t xml:space="preserve">The site is expected to provide 86 new dwellings. In line with Policy H04, the site should seek to secure a minimum of 35-50% affordable homes, subject to viability. Therefore, a potential minor positive effect has been recorded. </t>
  </si>
  <si>
    <t>Local Plan Policy HO5 Genuinely Affordable Housing requires sites over 10 units to provide 35-50% affordable housing, where possible.</t>
  </si>
  <si>
    <t xml:space="preserve">The site is not located within an AQFA and is not affected by existing noise pollution. The site is affected by existing light pollution however. Additional air, noise and light pollution may be generated through construction, although this effect is likely to be temporary. The site is located within the Harrow and Wealdstone Opportunity Area however, which may lead to additional pollution having a negilble effect. Local Plan Policies GR7: External Lighting and GR1: Achieving a High Standard of Development should also help to ensure light, air and noise pollution levels are not exacerbated by the redevelopment of the site. Therefore, a neutral effect is identified. </t>
  </si>
  <si>
    <t xml:space="preserve">The site does not lie within or in close proximity to a conservation area, archaeological priority area or historic park/garden, nor in proximity to an ancient monument or nationally listed building. The site is within 50m of a locally listed building however. Local Plan Policy HE1 Historic Environment provides some mitigation as the policy will seeks to ensure developments do not  cause harm to heritage assets and their settings. Therefore, a minor negative effect is identified.  </t>
  </si>
  <si>
    <t>The site makes provision for retail/town centre uses. The site is also located within Harrow metropolitan centre. The development of this site is subsequently likely to provide some benefits to the local economy- including within the Harrow and Wealdstone Opportunity Area- and provide some employment opportunities. Therefore, a potential significant positive effect is identified.</t>
  </si>
  <si>
    <t>The site makes provision for 363 C3 units. In line with Policy H04, the site should seek to secure a minimum of 35-50% affordable homes, subject to viability. Therefore, a potential significant positive effect is identified.</t>
  </si>
  <si>
    <t xml:space="preserve">In terms of sustainable transport, the site is located within 100m walking distance from Harrow on the Hill tube station and less than 100m to an existing bus stop/station. Redevelopment will provide improvements to these public transport stations. The site is classed as having a PTAL score of 6, suggesting no issues with accessibility to public transport. The site is also located within walking distance from a primary school (300m), secondary school (1000m), GP surgery (600m) and employment site (400m).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significant positive effect is identified. </t>
  </si>
  <si>
    <t xml:space="preserve">The site does not lie within an archaeological priority area or historic park/garden, or in proximity to an ancient monument,  nationally listed building or a locally listed building. The site is adjacent to a conservation area however. Local Plan Policy HE1 Historic Environment provides some mitigation as the policy will seeks to ensure developments do not  cause harm to heritage assets and their settings. Therefore, a minor negative effect is identified.  </t>
  </si>
  <si>
    <t xml:space="preserve">The site lies on land classified as 'urban' and on PDL. The site is not within a groundwater protection zone or a historic landfill site.  The site does not lie near to a water body, so water pollution as a result of construction would be limited. Therefore, a potential minor positive effect is identified.  </t>
  </si>
  <si>
    <t xml:space="preserve">None. </t>
  </si>
  <si>
    <t>None</t>
  </si>
  <si>
    <t>The site makes provision for around 171 C3 units. In line with Policy H04, the site should seek to secure a minimum of 35-50% affordable homes, subject to viability. Therefore, a potential significant positive effect is identified.</t>
  </si>
  <si>
    <t xml:space="preserve">In terms of sustainable transport, the site is located within 300m walking distance from Harrow on the Hill tube station and around 100m to an existing bus stop/station. The site is classed as having a PTAL score of 6, suggesting no accessibility issues to public transport. The site is also in walking distance of a primary  school (700m), secondary school (400m), GP practice (800m) and employment site (800m).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significant positive effect is identified. </t>
  </si>
  <si>
    <t xml:space="preserve">The site is not located within an AQFA and is not affected by existing noise pollution. Additional air, noise and light pollution may be generated through construction, however this effect is likely to be temporary. Local Plan Policies GR7: External Lighting and GR1: Achieving a High Standard of Development should help to ensure light, air and noise pollution levels are not exacerbated by the redevelopment of the site. Therefore, a neutral effect is identified.  </t>
  </si>
  <si>
    <t xml:space="preserve">An existing EV charger is within 600m of the site (within an acceptable distance according to criteria). Additionally, as the site will reprovide car parking spaces, electric vehicle charging will be provided in line with Local Plan Policy CN2: Energy Infrastructure. The site subsequently supports the shift to EV vehicles. Therefore, a potential significant positive effect is identified.  </t>
  </si>
  <si>
    <t>There are no designated nature conservation or geological sites within the site; a TPO lies within 10m of the site however. Policy GI3 Biodiversity provides mitigation as it highlights that any loss of biodiversity must be avoided through the development of this site, as well as provide 15% biodiversity net gain. Therefore, a neutral effect is identified.</t>
  </si>
  <si>
    <t xml:space="preserve">The site does not lie within an archaeological priority area, or in proximity to an ancient monument, nationally listed building, conservation area or a historic park/garden. The site is within 50m of a number of locally listed buildings however. Local Plan Policy HE1 Historic Environment provides some mitigation as the policy will seeks to ensure developments do not cause harm to heritage assets and their settings, however an effect may not be able to be completely avoided. Therefore, a minor negative effect is identified.  </t>
  </si>
  <si>
    <t>This mixed-use site makes provision for retail/town centre uses within Harrow Metropolitan Centre, which forms part of the Harrow and Wealdstone Opportunity Area. The development of this large site is subsequently likely to provide benefits to the local economy - including within the Opportunity Area- and provide some employment opportunities. Therefore, a potential significant positive effect is identified.</t>
  </si>
  <si>
    <t xml:space="preserve">The site is expected to provide 371 new dwellings. In line with Policy H04, the site should seek to secure a minimum of 35-50% affordable homes, subject to viability. Therefore, a potential significant positive effect has been recorded. </t>
  </si>
  <si>
    <t>In terms of sustainable transport, the site is located less than 800m from Harrow on the Hill tube station and less than 100m from an existing bus stop/station. The site is classed as having a PTAL score of 6a, reinforcing that public transport links are good. The site is also located within reasonable walking distance of primary and secondary schools and 400m from a GP surgery, suggesting future residents will be able to access most services by active or public transport. No existing cycle networks are in proximity to the site however. Therefore, a potential significant positive effect is identified.</t>
  </si>
  <si>
    <t xml:space="preserve">Whilst this site does not lie within close proximity of a conservation area, archaeological priority site or registered park and garden, it does lie within 25m of a Listed Building. Local Plan Policy HE1 Historic Environment provides some mitigation as the policy will seeks to ensure developments do not cause harm to heritage assets and their settings, however an effect may not be able to be completely avoided. Therefore, a minor negative effect is identified.  </t>
  </si>
  <si>
    <t>In terms of accessibility, the site is located within walking distance of a primary school (100m), a secondary school (800m) and a GP surgery (100m), suggesting good accessibility to some local facilities and services. The site is also located 800m from formal recreation and 100m from informal recreation. The site is classed as having a PTAL score of between 3-5, suggesting some accessbility issues to public transport may exist. Therefore, a potential minor positive effect is identified.</t>
  </si>
  <si>
    <t>The site makes provision for 502 C3 Units. In line with Policy H04, the site should seek to secure a minimum of 35-50% affordable homes, subject to viability. Therefore, a potential significant positive effect is identified.</t>
  </si>
  <si>
    <t>In terms of sustainable transport, the site is located within 600m walking distance from Harrow and Wealdstone tube station and less than 100m to an existnig bus stop. The site is classed as having a PTAL score of between 3-5, suggesting some  accessbility issues to public transport may exist. The site is also located within walking distance from a primary school (100m), secondary school (800m), GP surgery (100m) and employment site (300m).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minor positive effect is identified.</t>
  </si>
  <si>
    <t xml:space="preserve">The site is not within an existing AQFA, but is affected by existing noise pollution and light pollution. Additional air, noise and light pollution may be generated through construction, although this effect is likely to be temporary. The site is located within the Harrow and Wealdstone Opportunity Area however, which may lead to additional pollution having a negilble effect. Local Plan Policies GR7: External Lighting and GR1: Achieving a High Standard of Development should also help to ensure light, air and noise pollution levels are not exacerbated by the redevelopment of the site. Therefore, a neutral effect is identified.  </t>
  </si>
  <si>
    <t xml:space="preserve">The site is located in Flood Zone 1 and 600m from the nearest watercourse and therefore unlikely to flood. The development of the site is not expected to increase flood risk as the site is already developed. Therefore, a potential minor positive effect is identified.  
</t>
  </si>
  <si>
    <t xml:space="preserve">There are no designated nature conservation or geological sites within or in close proximity to the site. A TPO lies 10m from the site however. Policy GI3 Biodiversity provides mitigation as it highlights that any loss of biodiversity must be avoided through the development of this site, and provide 15% biodiversity net gain. Therefore, a neutral effect is identified.  </t>
  </si>
  <si>
    <t>Local Plan Policy GI3: Biodiversity  highlights that any loss of biodiversity must be avoided through the development of this site, and requires developments to provide 15% BNG.</t>
  </si>
  <si>
    <t xml:space="preserve">The site does not lie within or in close proximity to a conservation area, archaeological priority area or historic park/garden, nor in proximity to an ancient monument or nationally listed building. The site is within 50m of a locally listed building however. Local Plan Policy HE1 Historic Environment provides some mitigation as the policy will seeks to ensure developments do not cause harm to heritage assets and their settings, however an effect may not be able to be completely avoided. Therefore, a minor negative effect is identified.  </t>
  </si>
  <si>
    <t>The sites makes re-provision for employment space. The development of this site is subsequently likely to provide benefits to the local economy - including within the Opportunity Area- and provide some employment opportunities. However, due to the small size of the site, a potential minor positive effect is identified as opposed to a potential significant positive effect.</t>
  </si>
  <si>
    <t xml:space="preserve">The site is expected to provide 18 new dwellings. In line with Policy H04, the site should seek to secure a minimum of 35-50% affordable homes, subject to viability. Therefore, a potential minor positive effect has been recorded. </t>
  </si>
  <si>
    <t xml:space="preserve">The site does not lie within areas of Green Belt or MOL. It also does not fall within an area of special character or within the protected views setting corridor. Therefore, a potential minor positive effect is identified.  </t>
  </si>
  <si>
    <t xml:space="preserve">The site makes provision for retail and commercial uses. The site is also located within Wealdstone town centre. The development of this site is subsequently likely to provide some benefits to the local economy- including within the Harrow and Wealdstone Opportunity Area- and provide some employment opportunities. However, the development of this site will lead to the loss of existing employment space. It is therefore unclear whether a net loss of employment space will be lost as a result of this development. Therefore an uncertain effect has been recorded.  </t>
  </si>
  <si>
    <t xml:space="preserve">The site is located adjacent to an employment site, allowing residents of the site access to employment opportunities. The site also makes provision for retail and commercial uses, which is likely to generate some employment opportunities. As the site is located in an area of high deprivation, provision of employment opportunities could subsequently also improve rates of deprivation in the area. However, the development of this site will lead to the loss of existing employment space. It is therefore unclear whether a net loss of employment space will be lost as a result of this development. Therefore an uncertain effect has been recorded.  </t>
  </si>
  <si>
    <t>The site makes provision for 1139 C3 units. In line with Policy H04, the site should seek to secure a minimum of 35-50% affordable homes, subject to viability. Therefore, a potential significant positive effect is identified.</t>
  </si>
  <si>
    <t xml:space="preserve">The site is located within an AQFA and is affected by existing noise and light pollution.  Additional air, noise and light pollution may be generated through construction, however this effect is likely to be temporary. Additionally, the site is located within the Harrow and Wealdstone Opportunity Area, which may lead to additional pollution having a negilble effect. Local Plan Policies GR7: External Lighting and GR1: Achieving a High Standard of Development should help to ensure light, air and noise pollution levels are not exacerbated by the redevelopment of the site. Therefore, a neutral effect is identified. </t>
  </si>
  <si>
    <t xml:space="preserve">The site is located in Flood Zone 1 and around 200m from the nearest watercourse and therefore unlikely to flood. The development of the site is not expected to increase flood risk as the site is already developed. Therefore, a potential minor positive effect is identified.  
</t>
  </si>
  <si>
    <t xml:space="preserve">The site is located less than 400m from Wealdstone town centre. The development of this site is subsequently likely to provide some benefits to the local economy- including within the Harrow and Wealdstone Opportunity Area- and provide some employment opportunities. The site may also potentially make provision for replacement employment use. However, it is currently unclear if these facilities will be delivered, and thus an uncertain effect has been recorded. </t>
  </si>
  <si>
    <t xml:space="preserve">The site is located adjacent to an employment site, allowing residents of the site access to employment opportunities. The site may also make provision for employment space which is likely to generate some employment opportunities. However, it is currently unclear if these facilities will be delivered, and thus an uncertain effect has been recorded. </t>
  </si>
  <si>
    <t>The site makes provision for around 70 C2/C4 units. In line with Policy H04, the site should seek to secure a minimum of 35-50% affordable homes, subject to viability. By provided a range of residential uses, the site can suitable accommodation for a range of residents in the Borough, with different levels of income. Therefore, a potential minor positive effect is identified.</t>
  </si>
  <si>
    <t xml:space="preserve">The site is not located within an AQFA and is not affected by existing noise pollution. The site is affected by existing light pollution. Additional air, noise and light pollution may be generated through construction, however this effect is likely to be temporary. Local Plan Policies GR7: External Lighting and GR1: Achieving a High Standard of Development should help to ensure light, air and noise pollution levels are not exacerbated by the redevelopment of the site. Therefore, a neutral effect is identified.  </t>
  </si>
  <si>
    <t xml:space="preserve">The site does not lie within a conservation area, historic park/garden or archaeological priority area, and is not in close proximity to a locally listed building, or an archaeological priority area. The site is adjacent to a nationally listed however. Local Plan Policy HE1 Historic Environment provides some mitigation as the policy will seeks to ensure developments do not cause harm to heritage assets and their settings, however an effect may not be able to be completely avoided. Therefore, a minor negative effect is identified.  </t>
  </si>
  <si>
    <t>The site makes provision for town centre uses. The site is also located within Wealdstone District centre. The development of this site is subsequently likely to provide some benefits to the local economy- including within the Harrow and Wealdstone Opportunity Area. Therefore, a potential significant positive effect is identified.</t>
  </si>
  <si>
    <t>The site is located 200m from an employment site, allowing residents of the site access to employment opportunities. The site will also make provision for town centre uses, which is likely to generate some employment opportunities. Even though the site is located in an area of low deprivation, provision of employment opportunities could help to further improve rates of deprivation in the area. Therefore, a potential significant positive effect is identified.</t>
  </si>
  <si>
    <t>The site makes provision for either C1 282 Units or C3 183 Units. In line with Policy H04, the site should seek to secure a minimum of 35-50% affordable homes, subject to viability. Therefore, a potential significant positive effect is identified.</t>
  </si>
  <si>
    <t>The site is located within an AQFA and is affected by existing light pollution; the site may be affected by existing noise pollution from a nearby railway line/tube station. Additional air, noise and light pollution may be generated through construction, however this effect is likely to be temporary. Additionally, the site is located within the Harrow and Wealdstone Opportunity Area, which may lead to additional pollution having a negilble effect. Local Plan Policies GR7: External Lighting and GR1: Achieving a High Standard of Development should help to ensure light, air and noise pollution levels are not exacerbated by the redevelopment of the site. Therefore, a neutral effect is identified.</t>
  </si>
  <si>
    <t xml:space="preserve">The site is located in Flood Zone 1 and therefore unlikely to flood. Although the site is within 100m of Wealdstone Brook, the development of the site is not expected to increase flood risk as the site is already developed. Therefore, a potential minor positive effect is identified.  
</t>
  </si>
  <si>
    <t>The site does not make provision for employment use. The site is however located within Wealdstone town centre. The development of this site is subsequently likely to provide some benefits to the local economy- including within the Harrow and Wealdstone Opportunity Area- and provide some employment opportunities. Therefore, a potential minor positive effect is identified.</t>
  </si>
  <si>
    <t>The site is located adjacent to an employment site, allowing residents of the site access to employment opportunities. As the site is located in an area of high deprivation, provision of employment opportunities could subsequently also improve rates of deprivation in the area. The site does not make provision for employment uses however. Therefore, a potential minor positive effect is identified.</t>
  </si>
  <si>
    <t>The site is located within walking distance of a community centre (200m), formal recreation (200m) and informal recreation (300m). A place of worship will be provided as part o fthe redevelopment of the site.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</si>
  <si>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The site makes provision for around 207 C3 units. In line with Policy H04, the site should seek to secure a minimum of 35-50% affordable homes, subject to viability. Therefore, a potential significant positive effect is identified.</t>
  </si>
  <si>
    <t xml:space="preserve">The site is located within an AQFA and is affected by existing noise and light pollution. Additional air, noise and light pollution may be generated through construction, however this effect is likely to be temporary. Local Plan Policies GR7: External Lighting and GR1: Achieving a High Standard of Development should help to ensure light, air and noise pollution levels are not exacerbated by the redevelopment of the site. Therefore, a neutral effect is identified.  </t>
  </si>
  <si>
    <t xml:space="preserve">The site is located in Flood Zone 1 and therefore unlikely to flood. Although the site is within 50m of Wealdstone Brook, the development of the site is not expected to increase flood risk as the site is already developed. Therefore, a potential minor positive effect is identified.  
</t>
  </si>
  <si>
    <t xml:space="preserve">The site does not lie within a conservation area, historic park/garden or archaeological priority area, and is not in close proximity to a locally listed building, or an archaeological priority area. The site is within 50m of a nationally listed building however. Local Plan Policy HE1 Historic Environment provides some mitigation as the policy will seeks to ensure developments do not cause harm to heritage assets and their settings, however an effect may not be able to be completely avoided. Therefore, a minor negative effect is identified.  </t>
  </si>
  <si>
    <t xml:space="preserve">The site makes provision for employment space. The site is also located next to Wealdstone town centre. The development of this site is subsequently likely to provide some benefits to the local economy- including within the Harrow and Wealdstone Opportunity Area- and provide some employment opportunities. However, it is unclear whether the development of this site will lead to the overall loss of employment, as the existing site is purely industrial. Therefore, an uncertain effect is identified. </t>
  </si>
  <si>
    <t>In terms of accessibility, the site is located within walking distance of a primary school (800m), a secondary school (600m), and a GP surgery (800m), suggesting good accessibility to some local facilities and services. The site is also located within walking distance of formal recreation (400m) and informal recreation (300m). The site has a PTAL score of 5, suggesting good accessibility to public transport. The site does not make provision for retail/community uses however. Therefore, a potential significant positive effect is identified.</t>
  </si>
  <si>
    <t>The site makes provision for around 36 C3 units. In line with Policy H04, the site should seek to secure a minimum of 35-50% affordable homes, subject to viability. Therefore, a potential minor positive effect is identified.</t>
  </si>
  <si>
    <t xml:space="preserve">The site is located within an AQFA, and is affected by existing light pollution and noise pollution. Additional air, noise and light pollution may be generated through construction, however this effect is likely to be temporary. Local Plan Policies GR7: External Lighting and GR1: Achieving a High Standard of Development should help to ensure light, air and noise pollution levels are not exacerbated by the redevelopment of the site. Therefore, a neutral effect is identified.  </t>
  </si>
  <si>
    <t xml:space="preserve">The site is located in Flood Zone 3 and is less than 100m from the nearest watercourse. This could make the site vulnerable to future flooding events, particularly if the severity of such events is exacerbated by climate change. In accordance with Local Plan Policy CN3: Reducing Flood Risk, a sequential test and Flood Risk Assessment will need to be prepared, to identify possible flooding and mitigation. Further details of these processes are required to determine the precise nature of the potential effect.  Therefore, a potential minor negative effect is identified.    </t>
  </si>
  <si>
    <t xml:space="preserve">It is unclear whether housing will be delivered on this site. Therefore, an uncertain effect is identified. </t>
  </si>
  <si>
    <t>The site has the potential to include community uses and a replacement leisure centre. The site is also located near to Wealdstone district centre. The development of this site is subsequently likely to provide some benefits to the local economy- including within the Harrow and Wealdstone Opportunity Area- and provide some employment opportunities. Therefore, a potential significant positive effect is identified.</t>
  </si>
  <si>
    <t>In terms of accessibility, the site is located within walking distance of a primary school (500m),  a secondary school (1200m) and a GP surgery (400m), suggesting good accessibility to some local facilities and services. The site is also located 800m from formal recreation and 100m from informal recreation. The majority of the site is classed as having a PTAL score of 3 however, suggesting some accessibility issues may exist. The site will also potentially provide some floorspace for a health facility. Therefore, a potential minor positive effect is identified.</t>
  </si>
  <si>
    <t>The site is located within walking distance of a place of worship (300m), formal recreation (400m) and informal recreation (100m).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Although the development of the site would lead to the loss of an existing leisure centre, the site will be reprovided either on the current site or within Harrow town centre. The site will also potentially provide some floorspace for a health facility, which could help to support the health of residents. Therefore, a potential significant positive effect is identified.</t>
  </si>
  <si>
    <t>The site makes provision for 638 C3 units. In line with Policy H04, the site should seek to secure a minimum of 35-50% affordable homes, subject to viability. Therefore, a potential significant positive effect is identified.</t>
  </si>
  <si>
    <t xml:space="preserve">The site is not located within an AQFA and is not affected by noise pollution. The site is affected by existing light pollution however. Additional air, noise and light pollution may be generated through construction, however this effect is likely to be temporary. Additionally, the site is located within the Harrow and Wealdstone Opportunity Area, which may lead to additional pollution having a negilble effect. Local Plan Policies GR7: External Lighting and GR1: Achieving a High Standard of Development should help to ensure light, air and noise pollution levels are not exacerbated by the redevelopment of the site. Therefore, a neutral effect is identified. </t>
  </si>
  <si>
    <t xml:space="preserve">An existing EV charger is over 600m of the site. Additionally, as the site will reprovide car parking spaces, electric vehicle charging will be provided in line with Local Plan Policy CN2: Energy Infrastructure. The site subsequently supports the shift to EV vehicles. Therefore, a potential minor positive effect is identified.  </t>
  </si>
  <si>
    <t xml:space="preserve">The site is located in Flood Zone 1 and around 100m from the nearest watercourse and therefore unlikely to flood. The development of the site is not expected to increase flood risk as the site is already developed. Therefore, a potential minor positive effect is identified.  
</t>
  </si>
  <si>
    <t xml:space="preserve">The site does not lie within close proximity to an SSSI or SSSI risk zone, TPO or RIG. The site does intersect a SINC however. Policy GI3 Biodiversity provides mitigation as it highlights that any loss of biodiversity must be avoided through the development of this site, and provide 15% biodiversity net gain. Therefore, a neutral effect is identified.  </t>
  </si>
  <si>
    <t>The site makes provision for 25 C3 Units. In line with Policy H04, the site should seek to secure a minimum of 35-50% affordable homes, subject to viability. Therefore, a potential minor positive effect is identified.</t>
  </si>
  <si>
    <t xml:space="preserve">The site is located within an AQFA, and is affected by existing noise pollution and light pollution. Additional air, noise and light pollution may be generated through construction, although this effect is likely to be temporary. The site is located within the Harrow and Wealdstone Opportunity Area however, which may lead to additional pollution having a negilble effect. Local Plan Policies GR7: External Lighting and GR1: Achieving a High Standard of Development should also help to ensure light, air and noise pollution levels are not exacerbated by the redevelopment of the site. Therefore, a neutral effect is identified.  </t>
  </si>
  <si>
    <t xml:space="preserve">The site does not lie within an conservation area, archaeological priority area or historic park/garden, nor in proximity to an ancient monument or nationally listed building. The site is adjacent to a locally listed building however. Local Plan Policy HE1 Historic Environment provides some mitigation as the policy will seeks to ensure developments do not cause harm to heritage assets and their settings, however an effect may not be able to be completely avoided. Therefore, a minor negative effect is identified.  </t>
  </si>
  <si>
    <t>This mixed-use site makes provision for industrial and retail space. The site is also located within close proximity to Wealdstone town centre. The development of this large site is subsequently likely to provide benefits to the local economy- including within the Harrow and Wealdstone Opportunity Area- and provide some employment opportunities. Therefore, a potential significant positive effect is identified.</t>
  </si>
  <si>
    <t>The site makes provision for around 2407 C3 units. This includes the provision of older person's housing. In line with Policy H04, the site should seek to secure a minimum of 35-50% affordable homes, subject to viability. By providing housing for older people, the site can provide more suitable accommodation for older people in the Borough. Therefore, a potential significant positive effect is identified.</t>
  </si>
  <si>
    <t xml:space="preserve">The site is not located within an AQFA. The site is affected by existing light pollution and may be affected by existing noise pollution from nearby railway lines/industrial uses. Additional air, noise and light pollution may be generated through construction, however this effect is likely to be temporary. Local Plan Policies GR7: External Lighting and GR1: Achieving a High Standard of Development should help to ensure light, air and noise pollution levels are not exacerbated by the redevelopment of the site. Therefore, a neutral effect is identified.  </t>
  </si>
  <si>
    <t xml:space="preserve">The site is located in Flood Zone 1 and around 400m from the nearest watercourse and therefore unlikely to flood. The development of the site is not expected to increase flood risk as the site is already developed. Therefore, a potential minor positive effect is identified.  
</t>
  </si>
  <si>
    <t xml:space="preserve">The site does not lie within close proximity to an SSSI or SSSI risk zone, SINC or RIG. The site contains a number of TPOs however. Policy GI3 Biodiversity provides mitigation as it highlights that any loss of biodiversity must be avoided through the development of this site, and provide 15% biodiversity net gain. Therefore, a potential minor negative effect is identified.  </t>
  </si>
  <si>
    <t xml:space="preserve">The site does not lie within a conservation area, historic park/garden or archaeological priority area, and is not in close proximity to a nationally listed building, or an archaeological priority area. The site contains a locally listed building however. Local Plan Policy HE1 Historic Environment provides some mitigation as the policy will seeks to ensure developments do not cause harm to heritage assets and their settings, however an effect may not be able to be completely avoided. Therefore, a minor negative effect is identified.  </t>
  </si>
  <si>
    <t>The site makes provision for flexible employment space on the ground floor of the development. The site is also located within close proximity to Wealdstone town centre. The development of this site is subsequently likely to provide some benefits to the local economy- including within the Harrow and Wealdstone Opportunity Area- and provide some employment opportunities. Therefore, a potential significant positive effect is identified.</t>
  </si>
  <si>
    <t>The site makes provision for around 120 C3 units. In line with Policy H04, the site should seek to secure a minimum of 35-50% affordable homes, subject to viability. Therefore, a potential significant positive effect is identified.</t>
  </si>
  <si>
    <t xml:space="preserve">The site is located in Flood Zone 1 and around 500m from the nearest watercourse and therefore unlikely to flood. The development of the site is not expected to increase flood risk as the site is already developed. Therefore, a potential minor positive effect is identified.  
</t>
  </si>
  <si>
    <t>The site makes provision for 183 C3 units. In line with Policy H04, the site should seek to secure a minimum of 35-50% affordable homes, subject to viability. Therefore, a potential significant positive effect is identified.</t>
  </si>
  <si>
    <t xml:space="preserve">The site is not located within an AQFA. The site is affected by existing noise and light pollution. Additional air, noise and light pollution may be generated through construction, however this effect is likely to be temporary. Local Plan Policies GR7: External Lighting and GR1: Achieving a High Standard of Development should help to ensure light, air and noise pollution levels are not exacerbated by the redevelopment of the site. Therefore, a neutral effect is identified.  </t>
  </si>
  <si>
    <t xml:space="preserve">The site does not lie within close proximity to an SSSI or SSSI risk zone, TPO or RIG. The site intersects a SINC however. Policy GI3 Biodiversity provides mitigation as it highlights that any loss of biodiversity must be avoided through the development of this site, and provide 15% biodiversity net gain. Therefore, a neutral effect is identified.  </t>
  </si>
  <si>
    <r>
      <t xml:space="preserve">Local Plan Policy GI3: Biodiversity highlights that any loss of biodiversity must be avoided through the development of this site, and requires developments to provide </t>
    </r>
    <r>
      <rPr>
        <i/>
        <sz val="11"/>
        <rFont val="Calibri"/>
        <family val="2"/>
        <scheme val="minor"/>
      </rPr>
      <t>15%</t>
    </r>
    <r>
      <rPr>
        <sz val="11"/>
        <rFont val="Calibri"/>
        <family val="2"/>
        <scheme val="minor"/>
      </rPr>
      <t xml:space="preserve"> BNG.</t>
    </r>
  </si>
  <si>
    <t xml:space="preserve">The site does not lie within a historic park/garden or archaeological priority area, and is not in close proximity to a nationally listed building, locally listed building or an archaeological priority area. The site is adjacent to a conservation area however. Local Plan Policy HE1 Historic Environment provides some mitigation as the policy will seeks to ensure developments do not cause harm to heritage assets and their settings, however an effect may not be able to be completely avoided. Therefore, a minor negative effect is identified.  </t>
  </si>
  <si>
    <t xml:space="preserve">The site does not lie within areas of Green Belt or MOL. It also does not fall within an area of special character, or a protected views corridor. Therefore, a potential minor positive effect is identified.  </t>
  </si>
  <si>
    <t xml:space="preserve">The site lies on land classified as 'urban' and on PDL. The site is not within a groundwater protection zone or a historic landfill site. The site also lies over 1000m from a watercourse, so the potential for water pollution as a result of construction would be limited. Therefore, a potential minor positive effect is identified. </t>
  </si>
  <si>
    <t>The site makes provision for 141 C3 units. In line with Policy H04, the site should seek to secure a minimum of 35-50% affordable homes, subject to viability. Therefore, a potential significant positive effect is identified.</t>
  </si>
  <si>
    <t xml:space="preserve">In terms of sustainable transport, the site is located within 500m walking distance from Stanmore tube station and around 100m to an existing bus stop. The site is classed as having a PTAL score of 2 however, suggesting some accessibility issues to public transport. The site is also located within walking distance from a primary school (700m), secondary school (over 1km), GP surgery (700m). The site is over 800m from an employment site however.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minor positive effect is identified. </t>
  </si>
  <si>
    <t xml:space="preserve">The site is not located within an AQFA and is not affected by existing noise pollution. The site is affected by existing light pollution. Additional air, noise and light pollution may be generated through construction, however this effect is likely to be temporary. Local Plan Policies GR7: External Lighting and GR1: Achieving a High Standard of Development should help to ensure light, air and noise pollution levels are not exacerbated by the redevelopment of the site. Therefore, a neutral effect is identified. </t>
  </si>
  <si>
    <t xml:space="preserve">The site is located in Flood Zone 1 and around 900m from the nearest watercourse and therefore unlikely to flood. The development of the site is not expected to increase flood risk as the site is already developed. Therefore, a potential minor positive effect is identified.  
</t>
  </si>
  <si>
    <t xml:space="preserve">The site does not lie within or in close proximity to an SSSI or RIG. The site is within 200m from a SINC and contains a TPO however. The site is also within an SSSI impact risk zone that limits residential development to 100 units. Policy GI3 Biodiversity also provides mitigation as it highlights that any loss of biodiversity must be avoided through the development of this site, and provide 15% biodiversity net gain. Therefore, a neutral effect is identified.
</t>
  </si>
  <si>
    <t>The site makes provision for 26 C3 units. In line with Policy H04, the site should seek to secure a minimum of 35-50% affordable homes, subject to viability. Therefore, a potential minor positive effect is identified.</t>
  </si>
  <si>
    <t xml:space="preserve">The site is located in Flood Zone 1 and 400m from the nearest watercourse and therefore unlikely to flood. The development of the site is not expected to increase flood risk as the site is already developed. Therefore, a potential minor positive effect is identified.  
</t>
  </si>
  <si>
    <t xml:space="preserve">The site does not lie within an archaeological priority area, or in proximity to an ancient monument, nationally listed building, or a locally listed building. The site is adjacent to a conservation area and a historic park/garden however. Local Plan Policy HE1 Historic Environment provides some mitigation as the policy will seeks to ensure developments do not cause harm to heritage assets and their settings, however an effect may not be able to be completely avoided. Therefore, a minor negative effect is identified.  </t>
  </si>
  <si>
    <t>In terms of accessibility, the site is located within walking distance of a primary school (600m), a secondary school (600m) a GP surgery (700m), and informal recreation (adjacent) suggesting good accessibility to some local facilities and services. The site is located over 800m from formal recreation however. Additionally, the site is classed as having a PTAL score of 2 however, suggesting some accessibility issues to public transport. Therefore, a potential minor positive effect is identified.</t>
  </si>
  <si>
    <t>The site makes provision for 70 C3 units. In line with Policy H04, the site should seek to secure a minimum of 35-50% affordable homes, subject to viability. Therefore, a potential minor positive effect is identified.</t>
  </si>
  <si>
    <t xml:space="preserve">In terms of sustainable transport, the site is located within 800m walking distance from Canons Park tube station and around 300m to an existing bus stop. The site is classed as having a PTAL score of 2 however, suggesting some accessibility issues to public transport. The site is also located within walking distance from a primary school (600m), secondary school (600m), GP surgery (700m), and employment site (700m).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minor positive effect is identified. </t>
  </si>
  <si>
    <t xml:space="preserve">The site is not located within an AQFA. The site is affected by existing noise and light pollution however.  Additional air, noise and light pollution may be generated through construction, however this effect is likely to be temporary. Local Plan Policies GR7: External Lighting and GR1: Achieving a High Standard of Development should help to ensure light, air and noise pollution levels are not exacerbated by the redevelopment of the site. Therefore, a neutral effect is identified. </t>
  </si>
  <si>
    <t xml:space="preserve">The site is located in Flood Zone 1 and around 300m from the nearest watercourse and therefore unlikely to flood. The development of the site is not expected to increase flood risk as the site is already developed. Therefore, a potential minor effect is identified.  
</t>
  </si>
  <si>
    <t>The site does not lie within close proximity to an SSSI or SSSI risk zone, TPO, or RIG. The site does intersect a SINC. Policy GI3 Biodiversity provides mitigation as it highlights that any loss of biodiversity must be avoided through the development of this site, and provide 15% biodiversity net gain. Therefore, a neutral effect is identified.</t>
  </si>
  <si>
    <t xml:space="preserve">The site makes provision for around 25 C2 units. In line with Policy H04, the site should seek to secure a minimum of 35-50% affordable homes, subject to viability. By expanding the existing development of sheltered living for older people, the site can provide more suitable accommodation for older people in the Borough. Therefore, a potential minor positive effect is identified.
</t>
  </si>
  <si>
    <t xml:space="preserve">The site is not within an existing AQFA, but is affected by existing noise pollution and light pollution. Additional air, noise and light pollution may be generated through construction, however this effect is likely to be temporary. Local Plan Policies GR7: External Lighting and GR1: Achieving a High Standard of Development should help to ensure light, air and noise pollution levels are not exacerbated by the redevelopment of the site. Therefore, a neutral effect is identified.  </t>
  </si>
  <si>
    <t xml:space="preserve">The site does not lie within close proximity to an SSSI or  RIG. However, the site intersects a SINC and a number of TPOs. The site also falls within the SSSI risk zone that limits developments to 100 units. Policy GI3 Biodiversity provides mitigation as it highlights that any loss of biodiversity must be avoided through the development of this site, and provide 15% biodiversity net gain. Therefore, a neutral effect is identified.  </t>
  </si>
  <si>
    <t xml:space="preserve">The site does not lie within a historic park/garden or archaeological priority area, and is not in close proximity to a nationally listed building, locally listed building, or an archaeological priority area. The site is adjacent to a conservation area however. Local Plan Policy HE1 Historic Environment provides some mitigation as the policy will seeks to ensure developments do not cause harm to heritage assets and their settings, however an effect may not be able to be completely avoided. Therefore, a minor negative effect is identified.  </t>
  </si>
  <si>
    <t>The site makes provision for around 12 C3 units. In line with Policy H04, the site should seek to secure a minimum of 35-50% affordable homes, subject to viability. Therefore, a potential minor positive effect is identified.</t>
  </si>
  <si>
    <t xml:space="preserve">The site is not within an existing AQFA, but is affected by existing noise pollution and light pollution.  Additional air, noise and light pollution may be generated through construction, however this effect is likely to be temporary. Local Plan Policies GR7: External Lighting and GR1: Achieving a High Standard of Development should help to ensure light, air and noise pollution levels are not exacerbated by the redevelopment of the site. Therefore, a neutral effect is identified.  </t>
  </si>
  <si>
    <t xml:space="preserve">The site is located in Flood Zone 2 and is 100m from the nearest watercourse. This could make the site vulnerable to future flooding events, particularly if the severity of such events is exacerbated by climate change. In accordance with Local Plan Policy CN3: Reducing Flood Risk, a sequential test and Flood Risk Assessment will need to be prepared, to identify possible flooding and mitigation. Further details of these processes are required to determine the precise nature of the potential effect. Therefore, a potential minor negative effect is identified.    </t>
  </si>
  <si>
    <t>The site makes provision for 109 C3 units. In line with Policy H04, the site should seek to secure a minimum of 35-50% affordable homes, subject to viability. Therefore, a potential significant positive effect is identified.</t>
  </si>
  <si>
    <t xml:space="preserve">The site is not located within an AQFA and is not affected by noise pollution. The site is affected by existing light pollution. Additional air, noise and light pollution may be generated through construction, however this effect is likely to be temporary. Local Plan Policies GR7: External Lighting and GR1: Achieving a High Standard of Development should help to ensure light, air and noise pollution levels are not exacerbated by the redevelopment of the site. Therefore, a neutral effect is identified. </t>
  </si>
  <si>
    <t>As the development is specialised housing for older people, the site's location in relation to schools and formal recreation is not relevant. In terms of accessibility, the site is located within walking distance of a GP surgery (800m) and informal recreation (100m). The site has a PTAL score of 1b, suggesting that the site has significant accessibility issues to public transport. Therefore, a neutral effect is identified.</t>
  </si>
  <si>
    <t>As the development is specialised housing for older people, the site's location in relation to formal recreation is not relevant. The site is located within walking distance of informal recreation (100m), but is over 1km to a community centre. The site is also not currently used as an allotment, but is located close to existing allotments.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neutral effect is identified.</t>
  </si>
  <si>
    <t xml:space="preserve">The site makes provision specialist older person housing. In line with Policy H04, the site should seek to secure a minimum of 35-50% affordable homes, subject to viability. By expanding the existing development of sheltered living for older people, the site can provide more suitable accommodation for older people in the Borough. Therefore, a potential minor positive effect is identified.
</t>
  </si>
  <si>
    <t xml:space="preserve">The site is not located within an AQFA, or existing noise pollution and light pollution. Additional air, noise and light pollution may be generated through construction, however this effect is likely to be temporary. Local Plan Policies GR7: External Lighting and GR1: Achieving a High Standard of Development should help to ensure light, air and noise pollution levels are not exacerbated by the redevelopment of the site. Therefore, a neutral effect is identified.  </t>
  </si>
  <si>
    <t xml:space="preserve">The site does not lie within or in close proximity to an SSSI or SSSI risk zone, TPO or RIG. The site lies within 400m of a SINC however. Policy GI3 Biodiversity provides mitigation as it highlights that any loss of biodiversity must be avoided through the development of this site, and provide 15% biodiversity net gain. Therefore, a neutral effect is identified.  </t>
  </si>
  <si>
    <t xml:space="preserve">The development encompasses the expansion and modernisation of an arts centre which is likely to support the local economy by supporting the retention of existing businesses, as well as the potential growth of new businesses. It may also attract visitors to the Borough. Therefore, a potential minor positive effect is identified. </t>
  </si>
  <si>
    <t xml:space="preserve">Although the development encompasses the expansion and modernisation of an arts centre, it is unlikely that many new employment opportunities will be created through development. Therefore, a neutral effect is identified. </t>
  </si>
  <si>
    <t xml:space="preserve">As the development encompasses the expansion and modernisation of an arts centre, the site's location in relation to schools, employment sites, a GP surgery and open space is not relevant. The site is classed as having a PTAL score of 3, suggesting some issues with accessibility to public transport. Therefore, a neutral effect is identified. </t>
  </si>
  <si>
    <t xml:space="preserve">As the development encompasses the expansion and modernisation of an arts centre, the site's location in relation to community space and recreation is not relevant. The expansion of the arts centre should however support opportunities for local residents to mix and meet. The site is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visitors to the art centre/those employed on the site. Therefore, a potential minor positive effect is identified. </t>
  </si>
  <si>
    <t>The site is not located within an AQFA. The site is affected by existing noise and light pollution. Additional air, noise and light pollution may be generated through construction, however this effect is likely to be temporary. Local Plan Policies GR7: External Lighting and GR1: Achieving a High Standard of Development should help to ensure light, air and noise pollution levels are not exacerbated by the redevelopment of the site. Therefore, a neutral effect is identified.</t>
  </si>
  <si>
    <t>The  nearest water course (The River Pinn) runs adjacent to the site, however the site is located in Flood Zone 1. It is subsequently unlikely that the site would be at risk of flooding. Therefore, a potential minor positive effect is identified.</t>
  </si>
  <si>
    <t xml:space="preserve">The site intersects a SINC, open space and multiple TPOs. Policy GI3 Biodiversity provides mitigation as it highlights that any loss of biodiversity must be avoided through the development of this site, and provide 15% biodiversity net gain. Therefore, a neutral effect is identified.  </t>
  </si>
  <si>
    <t xml:space="preserve">The site does not lie within an archaeological priority area, or in proximity to an ancient monument, conservation area or a historic park/garden. The site is adjacent to a nationally listed building, and in close proximity to three locally listed buildings however. Local Plan Policy HE1 Historic Environment provides some mitigation as the policy will seeks to ensure developments do not cause harm to heritage assets and their settings, however an effect may not be able to be completely avoided. Therefore, a minor negative effect is identified.  </t>
  </si>
  <si>
    <t xml:space="preserve">The site does not lie within areas of MOL, within an area of special character or within the protected views setting corridor. The site is adjacent to Green Belt land, however development of the site should not expand into the Green Belt. Therefore, a potential minor positive effect is identified.  </t>
  </si>
  <si>
    <t>In terms of accessibility, the site is located within walking distance of a primary school (800m), a secondary school (1.2km), and a GP surgery (200m), suggesting good accessibility to some local facilities and services. The site is also located within walking distance of formal recreation (400m) and informal recreation (200m). The site has a PTAL score of 2, suggesting that the site has some accessibility issues to public transport. Therefore, a potential minor positive effect is identified.</t>
  </si>
  <si>
    <t>The site makes provision for around 44 C3 units. In line with Policy H04, the site should seek to secure a minimum of 35-50% affordable homes, subject to viability. Therefore, a potential minor positive effect is identified.</t>
  </si>
  <si>
    <t xml:space="preserve">The site is located within walking distance from a primary school (700m), secondary school (300m), and GP surgery (500m). The site is also located within walking distance of formal recreation (400m) and informal recreation (200m), but public transport access is more limited with a PTAL score of 3. The site itself will provide community uses and potentially some retail/town centre uses. Therefore, a minor positive effect has been recorded. </t>
  </si>
  <si>
    <t>The site is located within walking distance of a community centre (500m), formal recreation (400m) and informal recreation (200m). The redevelopment of the site should also maintain the current church and community use present on site. The site is also not currently used as an allotment. No cycle routes are in proximity to the site, however Local Plan Policy M1 Sustainable Transport requires developments to support the delivery of new local cycle networks, as well as provide accessible cycle parking for all users.  Therefore, a potential minor positive effect is identified.</t>
  </si>
  <si>
    <t xml:space="preserve">The site is expected to provide 15 and 33 new dwellings. In line with Policy H04, the site should seek to secure a minimum of 35-50% affordable homes, subject to viability. Therefore, a potential minor positive effect has been recorded. </t>
  </si>
  <si>
    <t>In terms of sustainable transport, the site is located within 700m walking distance of North Harrow station and less than 400m to an existing bus stop. The site is classed as having a PTAL score of 3, suggesting some accessibility issues to public transport may exist. The site is also located within walking distance from a primary school (700m), secondary school (300m), and GP surgery (500m).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minor positive effect is identified.</t>
  </si>
  <si>
    <t>The site is located in Flood Zone 1 and therefore unlikely to flood. Although the site is within 300m of Yeading Brook, the development of the site is not expected to increase flood risk as the site is already developed. Therefore, a potential minor positive effect is identified.</t>
  </si>
  <si>
    <t xml:space="preserve">The site does not lie within close proximity to an SSSI or SSSI risk zone, SINC or RIG. The site contains a number of TPOs however. Policy GI3 Biodiversity provides mitigation as it highlights that any loss of biodiversity must be avoided through the development of this site, and provide 15% biodiversity net gain. Therefore, a neutral effect is identified.  </t>
  </si>
  <si>
    <t>In terms of accessibility, the site is located within walking distance of a primary school (400m), a secondary school (1.2km), and a GP surgery (400m), suggesting good accessibility to some local facilities and services. The site is also located within walking distance of formal recreation (400m) and informal recreation (100m). However, the site has a PTAL score of 1, suggesting that the site has significant accessibility issues to public transport. Therefore, a potential minor positive effect is identified.</t>
  </si>
  <si>
    <t>The site makes provision for around 27 C3 units. In line with Policy H04, the site should seek to secure a minimum of 35-50% affordable homes, subject to viability. Therefore, a potential minor positive effect is identified.</t>
  </si>
  <si>
    <t xml:space="preserve">In terms of sustainable transport, the site is located 1km from Harrow and Wealdstone tube station and more than 800m from an existing bus stop and employment site. The site is subsequently classed as having a PTAL score of 1, suggesting that the site has significant accessibility issues to public transport. However, the site is within walking distance of a primary school (400m), a secondary school (1.2km) and a GP surgery (400m).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significant negative effect is identified. </t>
  </si>
  <si>
    <t xml:space="preserve">The site is not located within an AQFA and is not effected by existing noise pollution. The site is affected by existing light pollution. Additional air, noise and light pollution may be generated through construction, however this effect is likely to be temporary. Local Plan Policies GR7: External Lighting and GR1: Achieving a High Standard of Development should help to ensure light, air and noise pollution levels are not exacerbated by the redevelopment of the site. Therefore, a neutral effect is identified.  </t>
  </si>
  <si>
    <t xml:space="preserve">The site lies on land classified as 'urban' and on PDL. The site is not within a groundwater protection zone or a historic landfill site. The nearest water course (Wealdstone Brook) is 1000m from the site, suggesting that water pollution as a result of construction is highly unlikely. Therefore, a potential minor positive is identified. </t>
  </si>
  <si>
    <t xml:space="preserve">The site is located within reasonable walking distance of a primary (1km) and secondary school (500m), formal recreation (300m) and informal recreation (100m), suggesting good access to some local facilities and services. However, the site is classed as having a PTAL score of 1b, with a GP surgery beyond walking distance (900m), suggesting significant transport accessibility issues may exist. Therefore, a potential minor posiitve effect is identified.
</t>
  </si>
  <si>
    <t xml:space="preserve">The site is expected to provide 44 new dwellings. In line with Policy H04, the site should seek to secure a minimum of 35-50% affordable homes, subject to viability. Therefore, a potential minor positive effect has been recorded. </t>
  </si>
  <si>
    <t xml:space="preserve">In terms of sustainable transport, the site is located 1km from Rayners Lane tube station and is classed as having a PTAL score of 1b, suggesting that the site has significant accessibility issues to public transport. However, the site is within walking distance of an existing bus stop (100m), a primary school (1km), and a secondary school (500m).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minor negative effect is identified. </t>
  </si>
  <si>
    <t xml:space="preserve">The edge of the site lies within Flood Zone 2 and 3, and backs onto Yeading Brook. This could make the site vulnerable to future flooding events, particularly if the severity of such events is exacerbated by climate change. In accordance with Local Plan Policy CN3: Reducing Flood Risk, a sequential test and Flood Risk Assessment will need to be prepared, to identify possible flooding and mitigation. Further details of these processes are required to determine the precise nature of the potential effect. Therefore, a potential minor negative effect is identified.    </t>
  </si>
  <si>
    <t xml:space="preserve">The site intersects a SINC and open space. Policy GI3 Biodiversity provides mitigation as it highlights that any loss of biodiversity must be avoided through the development of this site, and provide 15% biodiversity net gain. Therefore, a neutral effect is identified.  </t>
  </si>
  <si>
    <t xml:space="preserve">The site is located within reasonable walking distance of a primary school (600m), a secondary school (1km), and a GP surgery (300m), suggesting good accessibility to local facilities and services. The site is also located within walking distance of formal recreation (500m) and informal recreation (100m). However, the site is classed as having a PTAL score of 3, suggesting some transport accessibility issues may exist. Therefore, a potential minor positive effect is identified.
</t>
  </si>
  <si>
    <t>The site is located within walking distance of a community centre (200m), formal recreation (500m) and informal recreation (100m).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residents. Therefore, a potential minor positive effect is identified.</t>
  </si>
  <si>
    <t xml:space="preserve">Whilst this site is within reasonable walking distance of a bus stop (100m) and Rayners Lane tube station (300m), the site is classed as having a PTAL score of 3, suggesting some transport accessibility issues may exist. The site is located within reasonable walking distance of a primary school (600m), secondary school (1km) and GP surgery (300m).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minor positive effect is identified. </t>
  </si>
  <si>
    <t>The site makes provision for 69 C3 units. In line with Policy H04, the site should seek to secure a minimum of 35-50% affordable homes, subject to viability. Therefore, a potential minor positive effect is identified.</t>
  </si>
  <si>
    <t xml:space="preserve">The site is not located within an AQFA. The site is affected by existing light pollution however, and may be impacted by noise pollution from a nearby rail line. Additional air, noise and light pollution may be generated through construction, however this effect is likely to be temporary. Local Plan Policies GR7: External Lighting and GR1: Achieving a High Standard of Development should help to ensure light, air and noise pollution levels are not exacerbated by the redevelopment of the site. Therefore, a neutral effect is identified.  </t>
  </si>
  <si>
    <t xml:space="preserve">The site does not lie within or in close proximity to an SSSI or SSSI risk zone, TPO or RIG. The site intersects a SINC however. Policy GI3 Biodiversity provides mitigation as it highlights that any loss of biodiversity must be avoided through the development of this site, and provide 15% biodiversity net gain. Therefore, a neutral effect is identified.  </t>
  </si>
  <si>
    <t xml:space="preserve">The site does not lie within an archaeological priority area, or in proximity to an ancient monument, or historic park/garden. The site is adjacent to a conservation area and within 50m of nationally listed building and a locally listed building however. Local Plan Policy HE1 Historic Environment provides some mitigation as the policy will seeks to ensure developments do not cause harm to heritage assets and their settings, however an effect may not be able to be completely avoided. Therefore, a minor negative effect is identified.  </t>
  </si>
  <si>
    <t xml:space="preserve">As the development encompasses the development of a SEND school, the site's location in relation to schools, employment sites, a GP surgery and open space is not relevant. The development of a SEND school should however help to increase the accessibility of children with learning disabilities to a suitable education facility. The site is classed as having a PTAL score of 1 however, suggesting transport accessibility issues exist. Therefore, a neutral effect is identified. </t>
  </si>
  <si>
    <t xml:space="preserve">The development of this SEND school will support the wellbeing of children with special needs, as it will provide suitably qualified teachers and facilites to develop. As the development encompasses the development of a SEND school, the site's location in relation to community space and recreation is not relevant. The site is not currently used as an allotment.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visitors to the health centre/those employed on the site. Therefore, a potential minor positive effect is identified. </t>
  </si>
  <si>
    <t xml:space="preserve">In terms of sustainable transport, the site is located within 250m walking distance from an existing bus stop, and 500m of West Harrow tube station. The site is classed as having a PTAL score of 1 however, suggesting transport accessibility issues exist. As the development encompasses the development of a SEND school, the site's location in relation to schools, employment sites, and a GP surgery is not relevant.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neutral effect is identified. </t>
  </si>
  <si>
    <t xml:space="preserve">The site does not lie within close proximity to an SSSI or SSSI risk zone, or RIG. The site intersects a SINC and a TPO however. Policy GI3 Biodiversity also provides mitigation as it highlights that any loss of biodiversity must be avoided through the development of this site, and provide 15% biodiversity net gain. Therefore, a potential minor negative effect is identified.  </t>
  </si>
  <si>
    <t xml:space="preserve">The site lies on land classified as 'urban' and on PDL. The site is not within a groundwater protection zone or a historic landfill site. The site also lies over 1000m from the nearest watercourse, suggesting that water pollution as a result of construction is highly unlikely. Therefore, a potential minor positive effect is identified. </t>
  </si>
  <si>
    <t xml:space="preserve">As the development encompasses the refurbishment and redevelopment of school buildings, sports facilities and playing fields, the site's location in relation to schools, employment sites, a GP surgery and open space is not relevant. The majority of the site is classed as having a PTAL score of 1 or 2 however, suggesting some issues with accessibility to public transport. Therefore, a neutral effect is identified. </t>
  </si>
  <si>
    <t xml:space="preserve">As the development encompasses the refurbishment and redevelopment of school buildings, sports facilities and playing fields, the site's location in relation to community space and recreation is not relevant. The redevelopment of sports facilities and recreation should however support the health of pupils, as well as wider residents within the Borough who utilise the site. The site does contain an existing allotment, however the development proposed at this site is unlikely to lead to the loss of this.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improve the health and wellbeing of students/those employed on the site. Therefore, a potential minor positive effect is identified. </t>
  </si>
  <si>
    <t xml:space="preserve">In terms of sustainable transport, the site is located within 700m walking distance from Harrow on the Hill tube station and has multiple bus stops bordering the site. Harrow bus station is also nearby. The majority of the site is classed as having a PTAL score of 1 or 2 however, suggesting significant issues with accessibility to public transport. As the development encompasses the refurbishment and redevelopment of school buildings, sports facilities and playing fields, the site's location in relation to schools, employment sites, and a GP surgery is not relevant.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minor positive effect is identified. </t>
  </si>
  <si>
    <t>The site is not located within an AQFA. The site is affected by existing noise and light pollution however. Additional air, noise and light pollution may be generated through construction, however this effect is likely to be temporary. Local Plan Policies GR7: External Lighting and GR1: Achieving a High Standard of Development should help to ensure light, air and noise pollution levels are not exacerbated by the redevelopment of the site. Therefore, a neutral effect is identified.</t>
  </si>
  <si>
    <t xml:space="preserve">The site contains a SINC, and multiple TPOs. However as the site is already developed, and refurbishment rather than development of new buildings is proposed, the site is unlikely to have an impact on these designated sites/species. Policy GI3 Biodiversity also provides mitigation as it highlights that any loss of biodiversity must be avoided through the development of this site, and provide 15% biodiversity net gain. Therefore, a neutral effect is identified.  </t>
  </si>
  <si>
    <t xml:space="preserve">The site lies within a conservation area, historic park/garden and archaeological priority area, and contains nationally and locally listed buildings. Local Plan Policy HE1 Historic Environment provides some mitigation as the policy will seeks to ensure developments do not cause harm to heritage assets and their settings, however an effect may not be able to be completely avoided. Therefore, a minor negative effect is identified.  </t>
  </si>
  <si>
    <t xml:space="preserve">Loss of Green Belt or Metropolitan Open Land cannot be mitigated against. The developments should be required to maintain ‘openness’ of these sites in order to minimise the potential negative effect of redevelopment on Green Belt / MOL sites. </t>
  </si>
  <si>
    <t xml:space="preserve">The site lies on land classified as 'urban' and 'non agricultural'. The site is a mixture of greenfield and brownfield land, however due to the nature of development proposed, it is unlikely that any greenfield land will be lost on the site. The site is not within a groundwater protection zone or a historic landfill site. The nearest water course (Wealdstone Brook) is 1000m from the site, suggesting that water pollution as a result of construction is highly unlikely. Therefore, a potential minor positive is identified. </t>
  </si>
  <si>
    <t>The site makes provision for 300 C3 units. In line with Policy H04, the site should seek to secure a minimum of 35-50% affordable homes, subject to viability. Therefore, a potential significant positive effect is identified.</t>
  </si>
  <si>
    <t xml:space="preserve">In terms of sustainable transport, the site is located within 300m walking distance from South Harrow tube station and less than 100m to an existing bus stop. The majority of the site is classed as having a PTAL score of 2 however, suggesting some accessibility issues may exist. The site is also located within walking distance from a primary school (400m), secondary school (600m), GP surgery (400m), and employment site (adjacent).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minor positive effect is identified. </t>
  </si>
  <si>
    <t xml:space="preserve">The site is not located within an AQFA. The site is affected by existing noise and light pollution however. Additional air, noise and light pollution may be generated through construction, however this effect is likely to be temporary. Local Plan Policies GR7: External Lighting and GR1: Achieving a High Standard of Development should help to ensure light, air and noise pollution levels are not exacerbated by the redevelopment of the site. Therefore, a neutral effect is identified. </t>
  </si>
  <si>
    <t xml:space="preserve">The site does not lie within close proximity to an SSSI or SSSI risk zone, RIG or SINC. The site is within 10m of a TPO however. Policy GI3 Biodiversity provides mitigation as it highlights that any loss of biodiversity must be avoided through the development of this site, and provide 15% biodiversity net gain. Therefore, a neutral effect is identified.  </t>
  </si>
  <si>
    <t xml:space="preserve">The site does not lie within an archaeological priority area, or in proximity to an ancient monument, nationally listed building, conservation area or a historic park/garden. The site is adjacent to a locally listed building however. Local Plan Policy HE1 Historic Environment provides some mitigation as the policy will seeks to ensure developments do not cause harm to heritage assets and their settings, however an effect may not be able to be completely avoided. Therefore, a minor negative effect is identified.  </t>
  </si>
  <si>
    <t>The site is located within 400m of a number of employment sites, allowing residents of the site access to employment opportunities. The site will also make provision for employment space (specifically office space) which is likely to generate some employment opportunities. However, a potential minor positive effect is identified- as opposed to a significant positive- due to the small size of the site.</t>
  </si>
  <si>
    <t>The site makes provision for around 37 C3 units. In line with Policy H04, the site should seek to secure a minimum of 35-50% affordable homes, subject to viability. Therefore, a potential minor positive effect is identified.</t>
  </si>
  <si>
    <t xml:space="preserve">In terms of sustainable transport, the site is located within walking distance to South Harrow tube station (600m) and an existing bus stop (100m). The sites have PTAL scores between 4-6, suggesting good accessibility to public transport. The site is located within walking distance from a primary school (400m), secondary school (1km), GP surgery (700m), and multiple employment sites (400m). No cycle routes are in proximity to the site, however Local Plan Policy M1 Sustainable Transport requires developments to support the delivery of new local cycle networks, as well as provide accessible cycle parking for all users. Provision of these routes alongside development could help to increase opportunities for active travel.  Therefore, a potential significant positive effect is identified. 
</t>
  </si>
  <si>
    <t xml:space="preserve">The site does not lie within a historic park/garden or archaeological priority area, and is not in close proximity to a nationally listed building, locally listed building, or an archaeological priority area. The site is adjacent to a conservation area however.  Local Plan Policy HE1 Historic Environment provides some mitigation as the policy will seeks to ensure developments do not cause harm to heritage assets and their settings, however an effect may not be able to be completely avoided. Therefore, a minor negative effect is identified.  </t>
  </si>
  <si>
    <t>The site makes provision for retail/town uses, as well as the provision of community uses. The site is also located within South Harrow district centre. The development of this site is subsequently likely to provide some benefits to the local economy and provide some employment opportunities. However, a potential minor positive effect is identified- as opposed to a significant positive- due to the small size of the site.</t>
  </si>
  <si>
    <t>The site is located less than 400m away from an employment site, allowing residents of the site access to employment opportunities. The site also makes provision for retail/town centre uses, which is likely to generate some employment opportunities. A replacement library and NHS floorspace may also increase employment opportunities, depending on the size of developments. As the site is located in an area of high deprivation, provision of employment opportunities could subsequently also improve rates of deprivation in the area. However, a potential minor positive effect is identified- as opposed to a significant positive- due to the small size of the site.</t>
  </si>
  <si>
    <t xml:space="preserve">The site is not located within an AQFA and is not affected by existing noise pollution. The site is affected by existing light pollution however.  Additional air, noise and light pollution may be generated through construction, however this effect is likely to be temporary. Local Plan Policies GR7: External Lighting and GR1: Achieving a High Standard of Development should help to ensure light, air and noise pollution levels are not exacerbated by the redevelopment of the site. Therefore, a neutral effect is identified. </t>
  </si>
  <si>
    <t>The site makes provision for around 124 C3 units. In line with Policy H04, the site should seek to secure a minimum of 35-50% affordable homes, subject to viability. Therefore, a potential significant positive effect is identified.</t>
  </si>
  <si>
    <t xml:space="preserve">The site is not located within an AQFA. The site is affected by existing noise and light pollution however, mainly stemming from it's location near to the M1. Additional air, noise and light pollution may be generated through construction, however this effect is likely to be temporary. Local Plan Policies GR7: External Lighting and GR1: Achieving a High Standard of Development should help to ensure light, air and noise pollution levels are not exacerbated by the redevelopment of the site. Therefore, a neutral effect is identified.  </t>
  </si>
  <si>
    <t xml:space="preserve">The site intersects a SINC and multiple TPOs. Policy GI3 Biodiversity provides mitigation as it highlights that any loss of biodiversity must be avoided through the development of this site, and provide 15% biodiversity net gain. Therefore, a neutral effect is identified.  </t>
  </si>
  <si>
    <t>The site makes provision for up to 500 C3 units. In line with Policy H04, the site should seek to secure a minimum of 35-50% affordable homes, subject to viability. Therefore, a potential significant positive effect is identified.</t>
  </si>
  <si>
    <t xml:space="preserve">The site does not lie within a historic park/garden or in proximity to a nationally listed building. However, the site contains a number of locally listed buildings, and is adjacent to an archaeological priority area, conservation area and an ancient monument. Local Plan Policy HE1 Historic Environment provides some mitigation as the policy will seeks to ensure developments do not cause harm to heritage assets and their settings, however an effect may not be able to be completely avoided. Therefore, a minor negative effect is identified.  </t>
  </si>
  <si>
    <t xml:space="preserve">The loss of the best and most versatile agricultural land, and greenfield land, is permanent and irreversible and cannot be mitigated. The developments should be required to maintain ‘openness’ of these sites in order to minimise the potential negative effect of redevelopment on Green Belt / MOL sites. </t>
  </si>
  <si>
    <t xml:space="preserve">Appendix F: Assessment of Pre-Submission Local Plan Sites </t>
  </si>
  <si>
    <t>Local Plan Policy CE1 Reducing and Managing Waste requires adequate general waste, recycling and organic material facilities to be delivered in a development, as well requires developments to apply circular economy principles in order to improve resource efficiency.</t>
  </si>
  <si>
    <t>Local Plan Policy CN4 Sustainable Drainage requires major development to ensure appropriate best practice is followed with respect to the control of water pollution.</t>
  </si>
  <si>
    <t xml:space="preserve">The site lies on land classified as 'urban' and on PDL. The development of this site would subsequently not lead to the loss of greenfield land. The site is also not within a groundwater protection zone or a historic landfill site. The site lies within 900m of Wealdstone Brook, suggesting that water pollution as a result of construction may occur without appropriate site mitigation. However, Local Plan Policy CN4 Sustainable Drainage requires major development to ensure appropriate best practice is followed with respect to the control of water pollution. Therefore, a neutral effect has been recorded. </t>
  </si>
  <si>
    <t xml:space="preserve">The site lies on land classified as 'urban', and on PDL. The site is not within a groundwater protection zone or a historic landfill site. The nearest water course (Wealdstone Brook) is 600m from the site, suggesting that water pollution as a result of construction may occur without appropriate site mitigation. However, Local Plan Policy CN4 Sustainable Drainage requires major development to ensure appropriate best practice is followed with respect to the control of water pollution. Therefore, a neutral effect has been recorded. </t>
  </si>
  <si>
    <t xml:space="preserve">The site lies on land classified as 'urban' and on PDL. The development of this site would subsequently not lead to the loss of greenfield land. The site is also not within a groundwater protection zone or a historic landfill site. The site lies within 600m of Wealdstone Brook, suggesting that water pollution as a result of construction may occur without appropriate site mitigation. However, Local Plan Policy CN4 Sustainable Drainage requires major development to ensure appropriate best practice is followed with respect to the control of water pollution. Therefore, a neutral effect has been recorded. </t>
  </si>
  <si>
    <t xml:space="preserve">The site lies on land classified as 'urban', and is PDL. The site is not within a groundwater protection zone or a historic landfill site. The nearest water course (Wealdstone Brook) is 200m from the site, suggesting that water pollution as a result of construction may occur without appropriate site mitigation. However, Local Plan Policy CN4 Sustainable Drainage requires major development to ensure appropriate best practice is followed with respect to the control of water pollution. Therefore, a neutral effect has been recorded. </t>
  </si>
  <si>
    <t xml:space="preserve">The site lies on land classified as 'urban' and on PDL. The site is not within a groundwater protection zone or a historic landfill site. The nearest water course (Wealdstone Brook) is 200m from the site, suggesting that water pollution as a result of construction may occur without appropriate site mitigation. However, Local Plan Policy CN4 Sustainable Drainage requires major development to ensure appropriate best practice is followed with respect to the control of water pollution. Therefore, a neutral effect has been recorded. </t>
  </si>
  <si>
    <t xml:space="preserve">The site lies on land classified as 'urban', and is PDL. The site is not within a groundwater protection zone or a historic landfill site. The nearest water course (Wealdstone Brook) is 100m from the site, suggesting that water pollution as a result of construction may occur without appropriate site mitigation. However, Local Plan Policy CN4 Sustainable Drainage requires major development to ensure appropriate best practice is followed with respect to the control of water pollution. Therefore, a neutral effect has been recorded. </t>
  </si>
  <si>
    <t xml:space="preserve">The site lies on land classified as 'urban' and on PDL. The site is not within a groundwater protection zone or a historic landfill site. The nearest water course (Wealdstone Brook) is 50m from the site, suggesting that water pollution as a result of construction may occur without appropriate site mitigation. However, Local Plan Policy CN4 Sustainable Drainage requires major development to ensure appropriate best practice is followed with respect to the control of water pollution. Therefore, a neutral effect has been recorded. </t>
  </si>
  <si>
    <t>The loss of greenfield land cannot be mitigated.</t>
  </si>
  <si>
    <t xml:space="preserve">The site lies on land classified as 'urban' and on PDL. The site is not within a groundwater protection zone or a historic landfill site. The nearest water course (Yeadling Brook) is 400m from the site, suggesting that water pollution as a result of construction may occur without appropriate site mitigation. However, Local Plan Policy CN4 Sustainable Drainage requires major development to ensure appropriate best practice is followed with respect to the control of water pollution. Therefore, a neutral effect has been recorded. </t>
  </si>
  <si>
    <t xml:space="preserve">The site lies on land classified as 'urban' and on PDL. The site is not within a groundwater protection zone or a historic landfill site. The nearest water course (Yeadling Brook) is 500m from the site, suggesting that water pollution as a result of construction may occur without appropriate site mitigation. However, Local Plan Policy CN4 Sustainable Drainage requires major development to ensure appropriate best practice is followed with respect to the control of water pollution. Therefore, a neutral effect has been recorded. </t>
  </si>
  <si>
    <t xml:space="preserve">The site lies on land classified as 'urban' and is not within a groundwater protection zone or a historic landfill site. The nearest water course (Silk Stream and Edgware Brook) is 900m from the site however, suggesting that water pollution as a result of construction may occur without appropriate site mitigation. However, Local Plan Policy CN4 Sustainable Drainage requires major development to ensure appropriate best practice is followed with respect to the control of water pollution. Therefore, a neutral effect has been recorded. </t>
  </si>
  <si>
    <t xml:space="preserve">The site lies on land classified as 'urban', and is PDL. The site is not within a groundwater protection zone or a historic landfill site. The nearest water course (Yeadling Brook) is 400m from the site, suggesting that water pollution as a result of construction may occur without appropriate site mitigation. However, Local Plan Policy CN4 Sustainable Drainage requires major development to ensure appropriate best practice is followed with respect to the control of water pollution. Therefore, a neutral effect has been recorded. </t>
  </si>
  <si>
    <t xml:space="preserve">The site lies on land classified as 'urban' and on PDL. The development of this site would subsequently not lead to the loss of greenfield land. The site is also not within a groundwater protection zone or a historic landfill site. The site lies 500m from Yealding Brook however, suggesting that water pollution as a result of construction may occur without appropriate site mitigation. However, Local Plan Policy CN4 Sustainable Drainage requires major development to ensure appropriate best practice is followed with respect to the control of water pollution. Therefore, a neutral effect has been recorded. </t>
  </si>
  <si>
    <t xml:space="preserve">The site lies on land classified as 'urban' and on PDL. The development of this site would subsequently not lead to the loss of greenfield land. The site is also not within a groundwater protection zone or a historic landfill site. The site also abuts Yealding Brook however,  suggesting that water pollution as a result of construction may occur without appropriate site mitigation. However, Local Plan Policy CN4 Sustainable Drainage requires major development to ensure appropriate best practice is followed with respect to the control of water pollution. Therefore, a neutral effect has been recorded. </t>
  </si>
  <si>
    <t xml:space="preserve">The site lies on land classified as 'urban' and on PDL. The development of this site would subsequently not lead to the loss of greenfield land. The site is also not within a groundwater protection zone or a historic landfill site. The site lies within 600m of Yeading Brook, suggesting that water pollution as a result of construction may occur without appropriate site mitigation. However, Local Plan Policy CN4 Sustainable Drainage requires major development to ensure appropriate best practice is followed with respect to the control of water pollution. Therefore, a neutral effect has been recorded. </t>
  </si>
  <si>
    <t xml:space="preserve">The site lies on land classified as 'urban' and on PDL. The site is not within a groundwater protection zone or a historic landfill site. The nearest water course (River Pinn) is 400m from the site, suggesting that water pollution as a result of construction may occur without appropriate site mitigation. However, Local Plan Policy CN4 Sustainable Drainage requires major development to ensure appropriate best practice is followed with respect to the control of water pollution. Therefore, a neutral effect has been recorded. </t>
  </si>
  <si>
    <t xml:space="preserve">The site lies on land classified as 'urban' and on PDL. The site is not within a groundwater protection zone or a historic landfill site. The nearest water course (Wealdstone Brook) is 400m from the site, suggesting that water pollution as a result of construction may occur without appropriate site mitigation. However, Local Plan Policy CN4 Sustainable Drainage requires major development to ensure appropriate best practice is followed with respect to the control of water pollution. Therefore, a neutral effect has been recorded. </t>
  </si>
  <si>
    <t xml:space="preserve">The site lies on land classified as 'urban' and on PDL. The site is not within a groundwater protection zone or a historic landfill site. The nearest water course (Wealdstone Brook) is 100m from the site, suggesting that water pollution as a result of construction may occur without appropriate site mitigation. However, Local Plan Policy CN4 Sustainable Drainage requires major development to ensure appropriate best practice is followed with respect to the control of water pollution. Therefore, a neutral effect has been recorded. </t>
  </si>
  <si>
    <t xml:space="preserve">The site lies on land classified as 'urban', and is PDL. The site is not within a groundwater protection zone or a historic landfill site. The nearest water course (Silk Stream and Edgware Brook) is 400m from the site, suggesting that water pollution as a result of construction may occur without appropriate site mitigation. However, Local Plan Policy CN4 Sustainable Drainage requires major development to ensure appropriate best practice is followed with respect to the control of water pollution. Therefore, a neutral effect has been recorded. </t>
  </si>
  <si>
    <t xml:space="preserve">The site lies on land classified as 'urban', and is a mixture of brownfield and greenfield land. Development of the site would likely lead to a small portion of greenspace land being lost. The site is not within a groundwater protection zone or a historic landfill site. The nearest water course (Wealdstone Brook) is 100m from the site, suggesting that water pollution as a result of construction may occur without appropriate site mitigation. However, Local Plan Policy CN4 Sustainable Drainage requires major development to ensure appropriate best practice is followed with respect to the control of water pollution. Therefore, a potential minor negative effect has been recorded. </t>
  </si>
  <si>
    <t xml:space="preserve">The site lies on land classified as 'urban', and is a mixture of brownfield and greenfield land. Development of the site would likely lead to a small portion of greenspace land being lost. The site is not within a groundwater protection zone or a historic landfill site. The nearest water course (Yeading Brook) is 900m from the site, suggesting that water pollution as a result of construction may occur without appropriate site mitigation. However, Local Plan Policy CN4 Sustainable Drainage requires major development to ensure appropriate best practice is followed with respect to the control of water pollution. Therefore, a potential minor negative is identified. </t>
  </si>
  <si>
    <t>The loss of greenfield land is permanent and irreversible and cannot be mitigated.</t>
  </si>
  <si>
    <t xml:space="preserve">The site lies on land classified as 'urban' and does not lie within a groundwater protection zone or a historic landfill site. The site is a mixture of brownfield and greenfield land. Development of the site could subsequently lead to the loss of a small amount of greenfield land. The site also lies adjacent to the River Pinn, suggesting that water pollution as a result of construction may occur without appropriate site mitigation.  However, Local Plan Policy CN4 Sustainable Drainage requires major development to ensure appropriate best practice is followed with respect to the control of water pollution. Therefore, a potential minor negative effect is identified. </t>
  </si>
  <si>
    <t xml:space="preserve">The site lies on land classified as 'urban', and is a mixture of brownfield and greenfield land. If the existing development were to be expanded, a small portion of greenspace land could be lost. The site is not within a groundwater protection zone or a historic landfill site. The nearest water course (Silk Stream and Edgware Brook) is 900m from the site (below the 'safe' threshold of 1000m), suggesting that water pollution as a result of construction may occur without appropriate site mitigation. However, Local Plan Policy CN4 Sustainable Drainage requires major development to ensure appropriate best practice is followed with respect to the control of water pollution. Therefore, a potential minor negative is identified. </t>
  </si>
  <si>
    <t xml:space="preserve">The site lies on land classified as 'urban' and is not within a groundwater protection zone or a historic landfill site. The nearest water course (Silk Stream and Edgware Brook) is 300m from the site however, suggesting that water pollution as a result of construction may occur without appropriate site mitigation. Additionally, expansion of the existing development will lead to the irreversible loss of a small portion of greenfield land. However, Local Plan Policy CN4 Sustainable Drainage requires major development to ensure appropriate best practice is followed with respect to the control of water pollution. Therefore, a potential minor negative is identified. </t>
  </si>
  <si>
    <t xml:space="preserve">The site lies on land classified as 'urban', and is a mixture of brownfield and greenfield land. Development of the site would likely lead to a small portion of greenspace land being lost. The site is not within a groundwater protection zone or a historic landfill site. However, the historic use of the site as a gas holders may have potential contamination issues that require remediation. The nearest water course (Silk Stream and Edgware Brook) is 300m from the site, suggesting that water pollution as a result of construction may occur without appropriate site mitigation. However, Local Plan Policy CN4 Sustainable Drainage requires major development to ensure appropriate best practice is followed with respect to the control of water pollution. Therefore, a potential minor negative is identified. </t>
  </si>
  <si>
    <t xml:space="preserve">The site lies on land classified as 'urban', and is a mixture of brownfield and greenfield land. Development of the site would likely lead to a small portion of greenspace land being lost. The site is not within a groundwater protection zone or a historic landfill site. The nearest water course (Silk Stream and Edgware Brook) is 900m from the site (below the 'safe' threshold of 1000m), suggesting that water pollution as a result of construction may occur without appropriate site mitigation. However, Local Plan Policy CN4 Sustainable Drainage requires major development to ensure appropriate best practice is followed with respect to the control of water pollution. Therefore, a potential minor negative is identified. </t>
  </si>
  <si>
    <t>Final for consultation</t>
  </si>
  <si>
    <t>Local Plan Policies GR1: Achieving a High Standard of Development Design and Layout Considerations, GR4: Building Heights and GR5: View Management  require all development proposals to respect the character and landscape and protected views, with tall buildings permitted within the Harrow and Wealdstone Opportunity Area.</t>
  </si>
  <si>
    <t xml:space="preserve">The site is not located within an AQFA and is not affected by existing noise pollution. The site is affected by existing light pollution however. Additional air, noise and light pollution may be generated through construction, however this effect is likely to be temporary. Local Plan Policies GR7: External Lighting and GR1: Achieving a High Standard of Development should help to ensure light, air and noise pollution levels are not exacerbated by the redevelopment of the site. Therefore, a neutral effect is identified. </t>
  </si>
  <si>
    <t>The site does not lie within close proximity to an SSSI or SSSI risk zone, TPO, or RIG. The site intersects a SINC however. Policy GI3 Biodiversity provides mitigation as it highlights that any loss of biodiversity must be avoided through the development of this site, and provide 15% biodiversity net gain. Therefore, a neutral effect is identified.</t>
  </si>
  <si>
    <t>Minor amends</t>
  </si>
  <si>
    <t>VP</t>
  </si>
  <si>
    <t>LJ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</si>
</sst>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1"/>
      <color theme="1"/>
      <name val="Calibri"/>
      <family val="2"/>
      <scheme val="minor"/>
    </font>
    <font>
      <b/>
      <sz val="11"/>
      <color theme="0"/>
      <name val="Calibri"/>
      <family val="2"/>
      <scheme val="minor"/>
    </font>
    <font>
      <sz val="10"/>
      <name val="Arial"/>
      <family val="2"/>
    </font>
    <font>
      <sz val="10"/>
      <name val="Arial Narrow"/>
      <family val="2"/>
    </font>
    <font>
      <sz val="10"/>
      <color indexed="22"/>
      <name val="Arial Narrow"/>
      <family val="2"/>
    </font>
    <font>
      <sz val="11"/>
      <name val="Arial Narrow"/>
      <family val="2"/>
    </font>
    <font>
      <sz val="9"/>
      <name val="Arial Narrow"/>
      <family val="2"/>
    </font>
    <font>
      <sz val="12"/>
      <name val="Arial Narrow"/>
      <family val="2"/>
    </font>
    <font>
      <b/>
      <sz val="16"/>
      <name val="Arial"/>
      <family val="2"/>
    </font>
    <font>
      <b/>
      <sz val="22"/>
      <name val="Arial"/>
      <family val="2"/>
    </font>
    <font>
      <b/>
      <sz val="18"/>
      <name val="Arial Narrow"/>
      <family val="2"/>
    </font>
    <font>
      <sz val="18"/>
      <name val="Arial Narrow"/>
      <family val="2"/>
    </font>
    <font>
      <b/>
      <sz val="18"/>
      <name val="Arial"/>
      <family val="2"/>
    </font>
    <font>
      <b/>
      <sz val="15"/>
      <name val="Arial"/>
      <family val="2"/>
    </font>
    <font>
      <sz val="11"/>
      <name val="Arial"/>
      <family val="2"/>
    </font>
    <font>
      <sz val="9"/>
      <name val="Arial"/>
      <family val="2"/>
    </font>
    <font>
      <i/>
      <sz val="10"/>
      <name val="Arial Narrow"/>
      <family val="2"/>
    </font>
    <font>
      <b/>
      <sz val="12"/>
      <name val="Arial"/>
      <family val="2"/>
    </font>
    <font>
      <b/>
      <sz val="12"/>
      <name val="Arial Narrow"/>
      <family val="2"/>
    </font>
    <font>
      <sz val="12"/>
      <name val="Arial"/>
      <family val="2"/>
    </font>
    <font>
      <b/>
      <sz val="10"/>
      <name val="Arial Narrow"/>
      <family val="2"/>
    </font>
    <font>
      <u/>
      <sz val="10"/>
      <color indexed="10"/>
      <name val="Arial"/>
      <family val="2"/>
    </font>
    <font>
      <sz val="10"/>
      <color indexed="22"/>
      <name val="Arial"/>
      <family val="2"/>
    </font>
    <font>
      <b/>
      <sz val="10"/>
      <name val="Arial"/>
      <family val="2"/>
    </font>
    <font>
      <sz val="11"/>
      <name val="Calibri"/>
      <family val="2"/>
      <scheme val="minor"/>
    </font>
    <font>
      <b/>
      <sz val="12"/>
      <color theme="0"/>
      <name val="Calibri"/>
      <family val="2"/>
      <scheme val="minor"/>
    </font>
    <font>
      <i/>
      <sz val="14"/>
      <color theme="1"/>
      <name val="Calibri"/>
      <family val="2"/>
      <scheme val="minor"/>
    </font>
    <font>
      <b/>
      <sz val="10"/>
      <color theme="1"/>
      <name val="Arial"/>
      <family val="2"/>
    </font>
    <font>
      <sz val="10"/>
      <color theme="1"/>
      <name val="Arial"/>
      <family val="2"/>
    </font>
    <font>
      <sz val="10"/>
      <color rgb="FF000000"/>
      <name val="Arial"/>
      <family val="2"/>
    </font>
    <font>
      <sz val="8"/>
      <name val="Arial"/>
      <family val="2"/>
    </font>
    <font>
      <i/>
      <sz val="10"/>
      <color rgb="FFFF0000"/>
      <name val="Arial Narrow"/>
      <family val="2"/>
    </font>
    <font>
      <b/>
      <sz val="11"/>
      <color theme="1"/>
      <name val="Calibri"/>
      <family val="2"/>
      <scheme val="minor"/>
    </font>
    <font>
      <b/>
      <sz val="11"/>
      <name val="Calibri"/>
      <family val="2"/>
      <scheme val="minor"/>
    </font>
    <font>
      <sz val="8"/>
      <name val="Calibri"/>
      <family val="2"/>
      <scheme val="minor"/>
    </font>
    <font>
      <sz val="11"/>
      <color rgb="FFFF0000"/>
      <name val="Calibri"/>
      <family val="2"/>
      <scheme val="minor"/>
    </font>
    <font>
      <sz val="11"/>
      <color theme="4"/>
      <name val="Calibri"/>
      <family val="2"/>
      <scheme val="minor"/>
    </font>
    <font>
      <sz val="11"/>
      <color rgb="FF191919"/>
      <name val="Calibri"/>
      <family val="2"/>
      <scheme val="minor"/>
    </font>
    <font>
      <b/>
      <sz val="14"/>
      <color theme="1"/>
      <name val="Calibri"/>
      <family val="2"/>
      <scheme val="minor"/>
    </font>
    <font>
      <u/>
      <sz val="11"/>
      <color theme="10"/>
      <name val="Calibri"/>
      <family val="2"/>
      <scheme val="minor"/>
    </font>
    <font>
      <sz val="11"/>
      <color rgb="FF00B050"/>
      <name val="Calibri"/>
      <family val="2"/>
      <scheme val="minor"/>
    </font>
    <font>
      <i/>
      <sz val="1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3C533C"/>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C00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rgb="FF92D050"/>
      </right>
      <top style="thin">
        <color indexed="64"/>
      </top>
      <bottom style="thin">
        <color indexed="64"/>
      </bottom>
      <diagonal/>
    </border>
    <border>
      <left style="thin">
        <color rgb="FF92D05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s>
  <cellStyleXfs count="3">
    <xf numFmtId="0" fontId="0" fillId="0" borderId="0"/>
    <xf numFmtId="0" fontId="2" fillId="0" borderId="0"/>
    <xf numFmtId="0" fontId="39" fillId="0" borderId="0" applyNumberFormat="0" applyFill="0" applyBorder="0" applyAlignment="0" applyProtection="0"/>
  </cellStyleXfs>
  <cellXfs count="344">
    <xf numFmtId="0" fontId="0" fillId="0" borderId="0" xfId="0"/>
    <xf numFmtId="0" fontId="3" fillId="2" borderId="0" xfId="1" applyFont="1" applyFill="1"/>
    <xf numFmtId="0" fontId="3" fillId="2" borderId="0" xfId="1" applyFont="1" applyFill="1" applyAlignment="1">
      <alignment horizontal="center"/>
    </xf>
    <xf numFmtId="0" fontId="4" fillId="2" borderId="0" xfId="1" applyFont="1" applyFill="1"/>
    <xf numFmtId="0" fontId="0" fillId="2" borderId="0" xfId="0" applyFill="1"/>
    <xf numFmtId="0" fontId="5" fillId="2" borderId="0" xfId="1" applyFont="1" applyFill="1" applyAlignment="1">
      <alignment horizontal="left" wrapText="1"/>
    </xf>
    <xf numFmtId="0" fontId="5" fillId="2" borderId="0" xfId="1" applyFont="1" applyFill="1" applyAlignment="1">
      <alignment horizontal="center" wrapText="1"/>
    </xf>
    <xf numFmtId="0" fontId="3" fillId="2" borderId="0" xfId="1" applyFont="1" applyFill="1" applyAlignment="1">
      <alignment horizontal="center" wrapText="1"/>
    </xf>
    <xf numFmtId="0" fontId="5" fillId="2" borderId="0" xfId="1" applyFont="1" applyFill="1"/>
    <xf numFmtId="0" fontId="3" fillId="2" borderId="0" xfId="1" applyFont="1" applyFill="1" applyAlignment="1">
      <alignment vertical="center"/>
    </xf>
    <xf numFmtId="0" fontId="6" fillId="2" borderId="0" xfId="1" applyFont="1" applyFill="1" applyAlignment="1">
      <alignment vertical="center"/>
    </xf>
    <xf numFmtId="0" fontId="7" fillId="2" borderId="0" xfId="1" applyFont="1" applyFill="1" applyAlignment="1">
      <alignment vertical="center"/>
    </xf>
    <xf numFmtId="0" fontId="8" fillId="2" borderId="0" xfId="1" applyFont="1" applyFill="1" applyAlignment="1">
      <alignment horizontal="center" wrapText="1"/>
    </xf>
    <xf numFmtId="0" fontId="9" fillId="2" borderId="0" xfId="1" applyFont="1" applyFill="1"/>
    <xf numFmtId="0" fontId="10" fillId="2" borderId="0" xfId="1" applyFont="1" applyFill="1" applyAlignment="1">
      <alignment horizontal="left" vertical="center"/>
    </xf>
    <xf numFmtId="0" fontId="11" fillId="2" borderId="0" xfId="1" applyFont="1" applyFill="1" applyAlignment="1">
      <alignment horizontal="left"/>
    </xf>
    <xf numFmtId="0" fontId="12" fillId="2" borderId="0" xfId="1" applyFont="1" applyFill="1" applyAlignment="1">
      <alignment horizontal="left"/>
    </xf>
    <xf numFmtId="0" fontId="10" fillId="2" borderId="0" xfId="1" applyFont="1" applyFill="1" applyAlignment="1">
      <alignment horizontal="left"/>
    </xf>
    <xf numFmtId="0" fontId="8" fillId="2" borderId="0" xfId="1" applyFont="1" applyFill="1"/>
    <xf numFmtId="0" fontId="8" fillId="2" borderId="0" xfId="1" applyFont="1" applyFill="1" applyAlignment="1">
      <alignment horizontal="left" vertical="center" wrapText="1"/>
    </xf>
    <xf numFmtId="0" fontId="3" fillId="2" borderId="0" xfId="1" applyFont="1" applyFill="1" applyAlignment="1">
      <alignment horizontal="left"/>
    </xf>
    <xf numFmtId="0" fontId="8" fillId="2" borderId="0" xfId="1" applyFont="1" applyFill="1" applyAlignment="1">
      <alignment horizontal="left"/>
    </xf>
    <xf numFmtId="0" fontId="13" fillId="2" borderId="0" xfId="1" applyFont="1" applyFill="1" applyAlignment="1">
      <alignment horizontal="left"/>
    </xf>
    <xf numFmtId="0" fontId="2" fillId="2" borderId="0" xfId="1" applyFill="1"/>
    <xf numFmtId="0" fontId="14" fillId="2" borderId="0" xfId="1" applyFont="1" applyFill="1" applyAlignment="1">
      <alignment horizontal="left" wrapText="1"/>
    </xf>
    <xf numFmtId="0" fontId="14" fillId="2" borderId="0" xfId="1" applyFont="1" applyFill="1" applyAlignment="1">
      <alignment horizontal="center" wrapText="1"/>
    </xf>
    <xf numFmtId="0" fontId="2" fillId="2" borderId="0" xfId="1" applyFill="1" applyAlignment="1">
      <alignment horizontal="center" wrapText="1"/>
    </xf>
    <xf numFmtId="0" fontId="15" fillId="2" borderId="0" xfId="1" applyFont="1" applyFill="1" applyAlignment="1">
      <alignment vertical="center"/>
    </xf>
    <xf numFmtId="0" fontId="13" fillId="2" borderId="0" xfId="1" applyFont="1" applyFill="1" applyAlignment="1">
      <alignment horizontal="right"/>
    </xf>
    <xf numFmtId="0" fontId="16" fillId="2" borderId="0" xfId="1" applyFont="1" applyFill="1" applyAlignment="1">
      <alignment wrapText="1"/>
    </xf>
    <xf numFmtId="164" fontId="7" fillId="2" borderId="0" xfId="1" applyNumberFormat="1" applyFont="1" applyFill="1" applyAlignment="1">
      <alignment horizontal="center" vertical="center"/>
    </xf>
    <xf numFmtId="0" fontId="17" fillId="2" borderId="0" xfId="1" applyFont="1" applyFill="1" applyAlignment="1">
      <alignment horizontal="right"/>
    </xf>
    <xf numFmtId="164" fontId="18" fillId="2" borderId="0" xfId="1" applyNumberFormat="1" applyFont="1" applyFill="1" applyAlignment="1">
      <alignment horizontal="center" vertical="center"/>
    </xf>
    <xf numFmtId="0" fontId="19" fillId="2" borderId="0" xfId="1" applyFont="1" applyFill="1" applyAlignment="1">
      <alignment horizontal="right"/>
    </xf>
    <xf numFmtId="0" fontId="20" fillId="2" borderId="0" xfId="1" applyFont="1" applyFill="1" applyAlignment="1">
      <alignment horizontal="right"/>
    </xf>
    <xf numFmtId="49" fontId="17" fillId="2" borderId="0" xfId="1" applyNumberFormat="1" applyFont="1" applyFill="1" applyAlignment="1">
      <alignment horizontal="right"/>
    </xf>
    <xf numFmtId="0" fontId="21" fillId="2" borderId="0" xfId="1" applyFont="1" applyFill="1"/>
    <xf numFmtId="0" fontId="2" fillId="2" borderId="0" xfId="1" applyFill="1" applyAlignment="1">
      <alignment horizontal="center"/>
    </xf>
    <xf numFmtId="0" fontId="22" fillId="2" borderId="0" xfId="1" applyFont="1" applyFill="1"/>
    <xf numFmtId="0" fontId="2" fillId="2" borderId="1" xfId="1" applyFill="1" applyBorder="1"/>
    <xf numFmtId="0" fontId="22" fillId="2" borderId="2" xfId="1" applyFont="1" applyFill="1" applyBorder="1"/>
    <xf numFmtId="0" fontId="2" fillId="2" borderId="2" xfId="1" applyFill="1" applyBorder="1" applyAlignment="1">
      <alignment horizontal="center"/>
    </xf>
    <xf numFmtId="0" fontId="2" fillId="2" borderId="3" xfId="1" applyFill="1" applyBorder="1"/>
    <xf numFmtId="0" fontId="2" fillId="2" borderId="4" xfId="1" applyFill="1" applyBorder="1"/>
    <xf numFmtId="0" fontId="14" fillId="2" borderId="0" xfId="1" applyFont="1" applyFill="1"/>
    <xf numFmtId="0" fontId="2" fillId="2" borderId="5" xfId="1" applyFill="1" applyBorder="1"/>
    <xf numFmtId="0" fontId="2" fillId="2" borderId="0" xfId="1" applyFill="1" applyAlignment="1">
      <alignment vertical="center"/>
    </xf>
    <xf numFmtId="0" fontId="2" fillId="2" borderId="4" xfId="1" applyFill="1" applyBorder="1" applyAlignment="1">
      <alignment vertical="center"/>
    </xf>
    <xf numFmtId="0" fontId="14" fillId="2" borderId="0" xfId="1" applyFont="1" applyFill="1" applyAlignment="1">
      <alignment horizontal="left"/>
    </xf>
    <xf numFmtId="0" fontId="15" fillId="2" borderId="5" xfId="1" applyFont="1" applyFill="1" applyBorder="1" applyAlignment="1">
      <alignment vertical="center"/>
    </xf>
    <xf numFmtId="0" fontId="19" fillId="2" borderId="0" xfId="1" applyFont="1" applyFill="1" applyAlignment="1">
      <alignment vertical="center"/>
    </xf>
    <xf numFmtId="0" fontId="14" fillId="2" borderId="0" xfId="1" applyFont="1" applyFill="1" applyAlignment="1">
      <alignment horizontal="left" vertical="center" wrapText="1"/>
    </xf>
    <xf numFmtId="164" fontId="19" fillId="2" borderId="0" xfId="1" applyNumberFormat="1" applyFont="1" applyFill="1" applyAlignment="1">
      <alignment vertical="center"/>
    </xf>
    <xf numFmtId="14" fontId="14" fillId="2" borderId="0" xfId="1" applyNumberFormat="1" applyFont="1" applyFill="1" applyAlignment="1">
      <alignment vertical="center"/>
    </xf>
    <xf numFmtId="0" fontId="2" fillId="2" borderId="6" xfId="1" applyFill="1" applyBorder="1"/>
    <xf numFmtId="0" fontId="2" fillId="2" borderId="7" xfId="1" applyFill="1" applyBorder="1"/>
    <xf numFmtId="164" fontId="19" fillId="2" borderId="7" xfId="1" applyNumberFormat="1" applyFont="1" applyFill="1" applyBorder="1" applyAlignment="1">
      <alignment horizontal="center" vertical="center"/>
    </xf>
    <xf numFmtId="0" fontId="15" fillId="2" borderId="8" xfId="1" applyFont="1" applyFill="1" applyBorder="1" applyAlignment="1">
      <alignment vertical="center"/>
    </xf>
    <xf numFmtId="164" fontId="19" fillId="2" borderId="0" xfId="1" applyNumberFormat="1" applyFont="1" applyFill="1" applyAlignment="1">
      <alignment horizontal="center" vertical="center"/>
    </xf>
    <xf numFmtId="0" fontId="2" fillId="2" borderId="0" xfId="1" applyFill="1" applyAlignment="1">
      <alignment horizontal="center" vertical="center" wrapText="1"/>
    </xf>
    <xf numFmtId="0" fontId="23" fillId="2" borderId="9" xfId="1" applyFont="1" applyFill="1" applyBorder="1" applyAlignment="1">
      <alignment vertical="center"/>
    </xf>
    <xf numFmtId="0" fontId="2" fillId="2" borderId="9" xfId="1" applyFill="1" applyBorder="1"/>
    <xf numFmtId="0" fontId="2" fillId="2" borderId="10" xfId="1" applyFill="1" applyBorder="1"/>
    <xf numFmtId="0" fontId="2" fillId="2" borderId="10" xfId="1" applyFill="1" applyBorder="1" applyAlignment="1">
      <alignment horizontal="center"/>
    </xf>
    <xf numFmtId="0" fontId="2" fillId="2" borderId="11" xfId="1" applyFill="1" applyBorder="1"/>
    <xf numFmtId="0" fontId="2" fillId="2" borderId="0" xfId="1" applyFill="1" applyAlignment="1">
      <alignment wrapText="1"/>
    </xf>
    <xf numFmtId="0" fontId="2" fillId="2" borderId="12" xfId="1" applyFill="1" applyBorder="1" applyAlignment="1">
      <alignment vertical="center" wrapText="1"/>
    </xf>
    <xf numFmtId="0" fontId="2" fillId="2" borderId="12" xfId="1" applyFill="1" applyBorder="1" applyAlignment="1">
      <alignment horizontal="center" vertical="center" wrapText="1"/>
    </xf>
    <xf numFmtId="0" fontId="2" fillId="2" borderId="4" xfId="1" applyFill="1" applyBorder="1" applyAlignment="1">
      <alignment horizontal="center" vertical="center" wrapText="1"/>
    </xf>
    <xf numFmtId="0" fontId="2" fillId="2" borderId="9" xfId="1" applyFill="1" applyBorder="1" applyAlignment="1">
      <alignment vertical="center" wrapText="1" shrinkToFit="1"/>
    </xf>
    <xf numFmtId="0" fontId="2" fillId="2" borderId="15" xfId="1" applyFill="1" applyBorder="1" applyAlignment="1">
      <alignment horizontal="center" vertical="center"/>
    </xf>
    <xf numFmtId="0" fontId="2" fillId="2" borderId="15" xfId="1" applyFill="1" applyBorder="1"/>
    <xf numFmtId="14" fontId="2" fillId="2" borderId="15" xfId="1" applyNumberFormat="1" applyFill="1" applyBorder="1" applyAlignment="1">
      <alignment horizontal="center"/>
    </xf>
    <xf numFmtId="0" fontId="2" fillId="2" borderId="15" xfId="1" applyFill="1" applyBorder="1" applyAlignment="1">
      <alignment horizontal="center"/>
    </xf>
    <xf numFmtId="0" fontId="1" fillId="3" borderId="15" xfId="0" applyFont="1" applyFill="1" applyBorder="1" applyAlignment="1">
      <alignment vertical="top"/>
    </xf>
    <xf numFmtId="0" fontId="1" fillId="3" borderId="16" xfId="0" applyFont="1" applyFill="1" applyBorder="1" applyAlignment="1">
      <alignment vertical="top"/>
    </xf>
    <xf numFmtId="0" fontId="25" fillId="3" borderId="12" xfId="0" applyFont="1" applyFill="1" applyBorder="1" applyAlignment="1">
      <alignment vertical="center" wrapText="1"/>
    </xf>
    <xf numFmtId="0" fontId="25" fillId="3" borderId="0" xfId="0" applyFont="1" applyFill="1" applyAlignment="1">
      <alignment vertical="center" wrapText="1"/>
    </xf>
    <xf numFmtId="0" fontId="24" fillId="2" borderId="15" xfId="0" applyFont="1" applyFill="1" applyBorder="1" applyAlignment="1">
      <alignment horizontal="left" vertical="center" wrapText="1"/>
    </xf>
    <xf numFmtId="0" fontId="0" fillId="0" borderId="15" xfId="0" applyBorder="1"/>
    <xf numFmtId="0" fontId="26" fillId="0" borderId="0" xfId="0" applyFont="1"/>
    <xf numFmtId="0" fontId="24" fillId="2" borderId="15" xfId="0" applyFont="1" applyFill="1" applyBorder="1" applyAlignment="1">
      <alignment vertical="top" wrapText="1"/>
    </xf>
    <xf numFmtId="0" fontId="0" fillId="0" borderId="15" xfId="0" applyBorder="1" applyAlignment="1">
      <alignment horizontal="left" vertical="top" wrapText="1"/>
    </xf>
    <xf numFmtId="0" fontId="24" fillId="0" borderId="15" xfId="0" applyFont="1" applyBorder="1" applyAlignment="1">
      <alignment horizontal="left" vertical="top" wrapText="1"/>
    </xf>
    <xf numFmtId="0" fontId="0" fillId="2" borderId="0" xfId="0" applyFill="1" applyAlignment="1">
      <alignment horizontal="center" vertical="center"/>
    </xf>
    <xf numFmtId="0" fontId="27" fillId="2" borderId="20" xfId="0" applyFont="1" applyFill="1" applyBorder="1" applyAlignment="1">
      <alignment horizontal="left" vertical="center" wrapText="1"/>
    </xf>
    <xf numFmtId="0" fontId="27" fillId="2" borderId="21" xfId="0" applyFont="1" applyFill="1" applyBorder="1" applyAlignment="1">
      <alignment horizontal="left" vertical="center" wrapText="1"/>
    </xf>
    <xf numFmtId="0" fontId="27" fillId="2" borderId="20" xfId="0" applyFont="1" applyFill="1" applyBorder="1" applyAlignment="1">
      <alignment horizontal="center" vertical="center" wrapText="1"/>
    </xf>
    <xf numFmtId="0" fontId="27" fillId="2" borderId="21" xfId="0" applyFont="1" applyFill="1" applyBorder="1" applyAlignment="1">
      <alignment horizontal="justify" vertical="center" wrapText="1"/>
    </xf>
    <xf numFmtId="0" fontId="27" fillId="2" borderId="20" xfId="0" applyFont="1" applyFill="1" applyBorder="1" applyAlignment="1">
      <alignment horizontal="justify" vertical="center" wrapText="1"/>
    </xf>
    <xf numFmtId="0" fontId="28" fillId="2" borderId="21" xfId="0" applyFont="1" applyFill="1" applyBorder="1" applyAlignment="1">
      <alignment horizontal="justify" vertical="center" wrapText="1"/>
    </xf>
    <xf numFmtId="0" fontId="28" fillId="2" borderId="24" xfId="0" applyFont="1" applyFill="1" applyBorder="1" applyAlignment="1">
      <alignment horizontal="left" vertical="center" wrapText="1"/>
    </xf>
    <xf numFmtId="0" fontId="28" fillId="2" borderId="24" xfId="0" applyFont="1" applyFill="1" applyBorder="1" applyAlignment="1">
      <alignment horizontal="left" vertical="center" wrapText="1" indent="1"/>
    </xf>
    <xf numFmtId="0" fontId="28" fillId="2" borderId="20" xfId="0" applyFont="1" applyFill="1" applyBorder="1" applyAlignment="1">
      <alignment horizontal="left" vertical="center" wrapText="1" indent="1"/>
    </xf>
    <xf numFmtId="0" fontId="28" fillId="2" borderId="21" xfId="0" applyFont="1" applyFill="1" applyBorder="1" applyAlignment="1">
      <alignment horizontal="left" vertical="center" wrapText="1" indent="1"/>
    </xf>
    <xf numFmtId="0" fontId="29" fillId="8" borderId="20"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30" fillId="9" borderId="12" xfId="0" applyFont="1" applyFill="1" applyBorder="1" applyAlignment="1">
      <alignment horizontal="center" textRotation="90" wrapText="1"/>
    </xf>
    <xf numFmtId="0" fontId="30" fillId="9" borderId="16" xfId="0" applyFont="1" applyFill="1" applyBorder="1" applyAlignment="1">
      <alignment horizontal="center" textRotation="90" wrapText="1"/>
    </xf>
    <xf numFmtId="0" fontId="10" fillId="2" borderId="0" xfId="1" applyFont="1" applyFill="1" applyAlignment="1">
      <alignment horizontal="center" vertical="center"/>
    </xf>
    <xf numFmtId="0" fontId="10" fillId="2" borderId="0" xfId="1" applyFont="1" applyFill="1" applyAlignment="1">
      <alignment horizontal="center"/>
    </xf>
    <xf numFmtId="0" fontId="32" fillId="0" borderId="15" xfId="0" applyFont="1" applyBorder="1"/>
    <xf numFmtId="0" fontId="28" fillId="4" borderId="15" xfId="0" applyFont="1" applyFill="1" applyBorder="1" applyAlignment="1">
      <alignment horizontal="center" vertical="top" wrapText="1"/>
    </xf>
    <xf numFmtId="0" fontId="28" fillId="5" borderId="15" xfId="0" applyFont="1" applyFill="1" applyBorder="1" applyAlignment="1">
      <alignment horizontal="center" vertical="top" wrapText="1"/>
    </xf>
    <xf numFmtId="0" fontId="0" fillId="10" borderId="15" xfId="0" applyFill="1" applyBorder="1" applyAlignment="1">
      <alignment horizontal="center"/>
    </xf>
    <xf numFmtId="0" fontId="0" fillId="0" borderId="15" xfId="0" applyBorder="1" applyAlignment="1">
      <alignment horizontal="center"/>
    </xf>
    <xf numFmtId="0" fontId="0" fillId="7" borderId="15" xfId="0" applyFill="1" applyBorder="1" applyAlignment="1">
      <alignment horizontal="center"/>
    </xf>
    <xf numFmtId="0" fontId="0" fillId="6" borderId="15" xfId="0" quotePrefix="1" applyFill="1" applyBorder="1" applyAlignment="1">
      <alignment horizontal="center"/>
    </xf>
    <xf numFmtId="0" fontId="24" fillId="0" borderId="15" xfId="0" applyFont="1" applyBorder="1" applyAlignment="1">
      <alignment vertical="top" wrapText="1"/>
    </xf>
    <xf numFmtId="0" fontId="24" fillId="0" borderId="15" xfId="0" applyFont="1" applyBorder="1" applyAlignment="1">
      <alignment vertical="center" wrapText="1"/>
    </xf>
    <xf numFmtId="0" fontId="0" fillId="0" borderId="15" xfId="0" applyBorder="1" applyAlignment="1">
      <alignment horizontal="center" vertical="center"/>
    </xf>
    <xf numFmtId="0" fontId="0" fillId="0" borderId="0" xfId="0" applyAlignment="1">
      <alignment wrapText="1"/>
    </xf>
    <xf numFmtId="0" fontId="35" fillId="0" borderId="0" xfId="0" applyFont="1"/>
    <xf numFmtId="0" fontId="0" fillId="0" borderId="2" xfId="0" applyBorder="1" applyAlignment="1">
      <alignment horizontal="left" vertical="top"/>
    </xf>
    <xf numFmtId="0" fontId="0" fillId="0" borderId="9" xfId="0" applyBorder="1" applyAlignment="1">
      <alignment vertical="top"/>
    </xf>
    <xf numFmtId="0" fontId="0" fillId="0" borderId="0" xfId="0" applyAlignment="1">
      <alignment horizontal="left" vertical="top"/>
    </xf>
    <xf numFmtId="0" fontId="0" fillId="0" borderId="0" xfId="0" applyAlignment="1">
      <alignment vertical="top"/>
    </xf>
    <xf numFmtId="0" fontId="1" fillId="3" borderId="7" xfId="0" applyFont="1" applyFill="1" applyBorder="1" applyAlignment="1">
      <alignment horizontal="center" vertical="top"/>
    </xf>
    <xf numFmtId="0" fontId="25" fillId="3" borderId="16" xfId="0" applyFont="1" applyFill="1" applyBorder="1" applyAlignment="1">
      <alignment vertical="center" wrapText="1"/>
    </xf>
    <xf numFmtId="0" fontId="24" fillId="0" borderId="26" xfId="0" applyFont="1" applyBorder="1" applyAlignment="1">
      <alignment vertical="top" wrapText="1"/>
    </xf>
    <xf numFmtId="0" fontId="36" fillId="0" borderId="0" xfId="0" applyFont="1"/>
    <xf numFmtId="0" fontId="24" fillId="0" borderId="16" xfId="0" applyFont="1" applyBorder="1" applyAlignment="1">
      <alignment vertical="top" wrapText="1"/>
    </xf>
    <xf numFmtId="0" fontId="24" fillId="2" borderId="26" xfId="0" applyFont="1" applyFill="1" applyBorder="1" applyAlignment="1">
      <alignment vertical="top" wrapText="1"/>
    </xf>
    <xf numFmtId="0" fontId="24" fillId="2" borderId="16" xfId="0" applyFont="1" applyFill="1" applyBorder="1" applyAlignment="1">
      <alignment vertical="top" wrapText="1"/>
    </xf>
    <xf numFmtId="0" fontId="37" fillId="0" borderId="26" xfId="0" applyFont="1" applyBorder="1" applyAlignment="1">
      <alignment vertical="center" wrapText="1"/>
    </xf>
    <xf numFmtId="0" fontId="37" fillId="0" borderId="15" xfId="0" applyFont="1" applyBorder="1" applyAlignment="1">
      <alignment vertical="center" wrapText="1"/>
    </xf>
    <xf numFmtId="0" fontId="37" fillId="0" borderId="16" xfId="0" applyFont="1" applyBorder="1" applyAlignment="1">
      <alignment vertical="center" wrapText="1"/>
    </xf>
    <xf numFmtId="0" fontId="37" fillId="0" borderId="15" xfId="0" applyFont="1" applyBorder="1" applyAlignment="1">
      <alignment vertical="top" wrapText="1"/>
    </xf>
    <xf numFmtId="0" fontId="24" fillId="0" borderId="26" xfId="0" applyFont="1" applyBorder="1" applyAlignment="1">
      <alignment vertical="center" wrapText="1"/>
    </xf>
    <xf numFmtId="0" fontId="0" fillId="0" borderId="16" xfId="0" applyBorder="1" applyAlignment="1">
      <alignment wrapText="1"/>
    </xf>
    <xf numFmtId="0" fontId="0" fillId="0" borderId="16" xfId="0" applyBorder="1" applyAlignment="1">
      <alignment vertical="center" wrapText="1"/>
    </xf>
    <xf numFmtId="0" fontId="0" fillId="0" borderId="15" xfId="0" applyBorder="1" applyAlignment="1">
      <alignment vertical="center" wrapText="1"/>
    </xf>
    <xf numFmtId="0" fontId="0" fillId="0" borderId="26" xfId="0" applyBorder="1" applyAlignment="1">
      <alignment vertical="center" wrapText="1"/>
    </xf>
    <xf numFmtId="0" fontId="0" fillId="0" borderId="38" xfId="0" applyBorder="1" applyAlignment="1">
      <alignment vertical="center" wrapText="1"/>
    </xf>
    <xf numFmtId="0" fontId="24" fillId="0" borderId="0" xfId="0" applyFont="1" applyAlignment="1">
      <alignment horizontal="center" vertical="center" wrapText="1"/>
    </xf>
    <xf numFmtId="0" fontId="1" fillId="3" borderId="1" xfId="0" applyFont="1" applyFill="1" applyBorder="1" applyAlignment="1">
      <alignment vertical="top"/>
    </xf>
    <xf numFmtId="0" fontId="0" fillId="0" borderId="15" xfId="0" applyBorder="1" applyAlignment="1">
      <alignment horizontal="center" vertical="top"/>
    </xf>
    <xf numFmtId="0" fontId="0" fillId="0" borderId="0" xfId="0" applyAlignment="1">
      <alignment horizontal="center" vertical="top" wrapText="1"/>
    </xf>
    <xf numFmtId="0" fontId="24" fillId="0" borderId="0" xfId="0" applyFont="1" applyAlignment="1">
      <alignment horizontal="center" vertical="top" wrapText="1"/>
    </xf>
    <xf numFmtId="0" fontId="1" fillId="3" borderId="0" xfId="0" applyFont="1" applyFill="1" applyAlignment="1">
      <alignment horizontal="center" vertical="top"/>
    </xf>
    <xf numFmtId="0" fontId="25" fillId="3" borderId="15" xfId="0" applyFont="1" applyFill="1" applyBorder="1" applyAlignment="1">
      <alignment vertical="center" wrapText="1"/>
    </xf>
    <xf numFmtId="0" fontId="38" fillId="0" borderId="0" xfId="0" applyFont="1"/>
    <xf numFmtId="0" fontId="30" fillId="9" borderId="15" xfId="0" applyFont="1" applyFill="1" applyBorder="1" applyAlignment="1">
      <alignment horizontal="center" vertical="center" wrapText="1"/>
    </xf>
    <xf numFmtId="0" fontId="24" fillId="0" borderId="38" xfId="0" applyFont="1" applyBorder="1" applyAlignment="1">
      <alignment vertical="top" wrapText="1"/>
    </xf>
    <xf numFmtId="0" fontId="39" fillId="0" borderId="15" xfId="2" applyFill="1" applyBorder="1"/>
    <xf numFmtId="0" fontId="39" fillId="0" borderId="15" xfId="2" applyBorder="1"/>
    <xf numFmtId="0" fontId="0" fillId="0" borderId="15" xfId="0" applyBorder="1" applyAlignment="1">
      <alignment wrapText="1"/>
    </xf>
    <xf numFmtId="0" fontId="39" fillId="0" borderId="15" xfId="2" applyFill="1" applyBorder="1" applyAlignment="1">
      <alignment wrapText="1"/>
    </xf>
    <xf numFmtId="0" fontId="0" fillId="11" borderId="15" xfId="0" applyFill="1" applyBorder="1"/>
    <xf numFmtId="0" fontId="35" fillId="0" borderId="0" xfId="0" applyFont="1" applyAlignment="1">
      <alignment horizontal="center" vertical="center" wrapText="1"/>
    </xf>
    <xf numFmtId="0" fontId="35" fillId="0" borderId="0" xfId="0" applyFont="1" applyAlignment="1">
      <alignment horizontal="center" vertical="top" wrapText="1"/>
    </xf>
    <xf numFmtId="0" fontId="35" fillId="0" borderId="4" xfId="0" applyFont="1" applyBorder="1" applyAlignment="1">
      <alignment vertical="center" wrapText="1"/>
    </xf>
    <xf numFmtId="0" fontId="35" fillId="0" borderId="0" xfId="0" applyFont="1" applyAlignment="1">
      <alignment vertical="center" wrapText="1"/>
    </xf>
    <xf numFmtId="0" fontId="0" fillId="0" borderId="0" xfId="0" applyProtection="1">
      <protection locked="0"/>
    </xf>
    <xf numFmtId="0" fontId="25" fillId="3" borderId="12" xfId="0" applyFont="1" applyFill="1" applyBorder="1" applyAlignment="1" applyProtection="1">
      <alignment vertical="center" wrapText="1"/>
      <protection locked="0"/>
    </xf>
    <xf numFmtId="0" fontId="0" fillId="0" borderId="0" xfId="0" applyAlignment="1" applyProtection="1">
      <alignment wrapText="1"/>
      <protection locked="0"/>
    </xf>
    <xf numFmtId="0" fontId="24" fillId="0" borderId="0" xfId="0" applyFont="1"/>
    <xf numFmtId="0" fontId="24" fillId="0" borderId="0" xfId="0" applyFont="1" applyProtection="1">
      <protection locked="0"/>
    </xf>
    <xf numFmtId="0" fontId="24" fillId="0" borderId="0" xfId="0" applyFont="1" applyAlignment="1" applyProtection="1">
      <alignment wrapText="1"/>
      <protection locked="0"/>
    </xf>
    <xf numFmtId="14" fontId="2" fillId="2" borderId="15" xfId="1" applyNumberFormat="1" applyFill="1" applyBorder="1" applyAlignment="1">
      <alignment horizontal="center" vertical="center"/>
    </xf>
    <xf numFmtId="0" fontId="28" fillId="2" borderId="21" xfId="0" applyFont="1" applyFill="1" applyBorder="1" applyAlignment="1">
      <alignment horizontal="left" vertical="center" wrapText="1"/>
    </xf>
    <xf numFmtId="14" fontId="28" fillId="2" borderId="0" xfId="0" applyNumberFormat="1" applyFont="1" applyFill="1" applyAlignment="1">
      <alignment horizontal="center" vertical="center"/>
    </xf>
    <xf numFmtId="0" fontId="3" fillId="2" borderId="0" xfId="1" applyFont="1" applyFill="1" applyAlignment="1">
      <alignment horizontal="center"/>
    </xf>
    <xf numFmtId="0" fontId="2" fillId="2" borderId="9" xfId="1" applyFill="1" applyBorder="1" applyAlignment="1">
      <alignment horizontal="center"/>
    </xf>
    <xf numFmtId="0" fontId="0" fillId="2" borderId="11" xfId="0" applyFill="1" applyBorder="1" applyAlignment="1">
      <alignment horizontal="center"/>
    </xf>
    <xf numFmtId="0" fontId="2" fillId="2" borderId="13" xfId="1" applyFill="1" applyBorder="1" applyAlignment="1">
      <alignment horizontal="center" vertical="center"/>
    </xf>
    <xf numFmtId="0" fontId="2" fillId="2" borderId="14" xfId="1" applyFill="1" applyBorder="1" applyAlignment="1">
      <alignment vertical="center"/>
    </xf>
    <xf numFmtId="0" fontId="14" fillId="2" borderId="0" xfId="1" applyFont="1" applyFill="1" applyAlignment="1">
      <alignment horizontal="left" wrapText="1"/>
    </xf>
    <xf numFmtId="0" fontId="14" fillId="2" borderId="5" xfId="1" applyFont="1" applyFill="1" applyBorder="1" applyAlignment="1">
      <alignment horizontal="left" wrapText="1"/>
    </xf>
    <xf numFmtId="0" fontId="16" fillId="0" borderId="0" xfId="1" applyFont="1" applyAlignment="1">
      <alignment horizontal="left" vertical="center" wrapText="1"/>
    </xf>
    <xf numFmtId="0" fontId="2" fillId="0" borderId="0" xfId="1" applyAlignment="1">
      <alignment horizontal="left" vertical="center" wrapText="1"/>
    </xf>
    <xf numFmtId="0" fontId="2" fillId="2" borderId="1" xfId="1" applyFill="1" applyBorder="1" applyAlignment="1">
      <alignment horizontal="center" vertical="center" wrapText="1"/>
    </xf>
    <xf numFmtId="0" fontId="2" fillId="2" borderId="3" xfId="1" applyFill="1" applyBorder="1" applyAlignment="1">
      <alignment vertical="center"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1" fillId="3" borderId="17" xfId="0" applyFont="1" applyFill="1" applyBorder="1" applyAlignment="1">
      <alignment horizontal="center" vertical="top"/>
    </xf>
    <xf numFmtId="0" fontId="1" fillId="3" borderId="19" xfId="0" applyFont="1" applyFill="1" applyBorder="1" applyAlignment="1">
      <alignment horizontal="center" vertical="top"/>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8" xfId="0" applyFont="1" applyFill="1" applyBorder="1" applyAlignment="1">
      <alignment horizontal="center" vertical="top"/>
    </xf>
    <xf numFmtId="0" fontId="24" fillId="0" borderId="9" xfId="0" applyFont="1" applyBorder="1" applyAlignment="1">
      <alignment horizontal="center" vertical="top" wrapText="1"/>
    </xf>
    <xf numFmtId="0" fontId="24" fillId="0" borderId="10" xfId="0" applyFont="1" applyBorder="1" applyAlignment="1">
      <alignment horizontal="center" vertical="top" wrapText="1"/>
    </xf>
    <xf numFmtId="0" fontId="24" fillId="0" borderId="11" xfId="0" applyFont="1" applyBorder="1" applyAlignment="1">
      <alignment horizontal="center" vertical="top" wrapText="1"/>
    </xf>
    <xf numFmtId="0" fontId="24" fillId="0" borderId="15" xfId="0" applyFont="1" applyBorder="1" applyAlignment="1">
      <alignment horizontal="left" vertical="top" wrapText="1"/>
    </xf>
    <xf numFmtId="0" fontId="1" fillId="3" borderId="15" xfId="0" applyFont="1" applyFill="1" applyBorder="1" applyAlignment="1">
      <alignment horizontal="center"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5" xfId="0" applyBorder="1" applyAlignment="1">
      <alignment horizontal="left" vertical="top" wrapText="1"/>
    </xf>
    <xf numFmtId="0" fontId="24" fillId="2" borderId="9" xfId="0" applyFont="1" applyFill="1" applyBorder="1" applyAlignment="1">
      <alignment horizontal="left" vertical="top" wrapText="1"/>
    </xf>
    <xf numFmtId="0" fontId="24" fillId="2" borderId="10" xfId="0" applyFont="1" applyFill="1" applyBorder="1" applyAlignment="1">
      <alignment horizontal="left" vertical="top" wrapText="1"/>
    </xf>
    <xf numFmtId="0" fontId="24" fillId="2" borderId="11" xfId="0" applyFont="1" applyFill="1" applyBorder="1" applyAlignment="1">
      <alignment horizontal="left" vertical="top" wrapText="1"/>
    </xf>
    <xf numFmtId="0" fontId="33" fillId="2" borderId="25" xfId="0" applyFont="1" applyFill="1" applyBorder="1" applyAlignment="1">
      <alignment horizontal="center" vertical="center" wrapText="1"/>
    </xf>
    <xf numFmtId="0" fontId="33" fillId="2" borderId="28" xfId="0" applyFont="1" applyFill="1" applyBorder="1" applyAlignment="1">
      <alignment horizontal="center" vertical="center" wrapText="1"/>
    </xf>
    <xf numFmtId="0" fontId="33" fillId="2" borderId="30" xfId="0" applyFont="1" applyFill="1" applyBorder="1" applyAlignment="1">
      <alignment horizontal="center" vertical="center" wrapText="1"/>
    </xf>
    <xf numFmtId="0" fontId="32" fillId="0" borderId="25"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37" xfId="0" applyFont="1" applyBorder="1" applyAlignment="1">
      <alignment horizontal="center" vertical="center" wrapText="1"/>
    </xf>
    <xf numFmtId="0" fontId="30" fillId="9" borderId="9" xfId="0" applyFont="1" applyFill="1" applyBorder="1" applyAlignment="1">
      <alignment horizontal="center" vertical="center" wrapText="1"/>
    </xf>
    <xf numFmtId="0" fontId="30" fillId="9" borderId="10" xfId="0" applyFont="1" applyFill="1" applyBorder="1" applyAlignment="1">
      <alignment horizontal="center" vertical="center" wrapText="1"/>
    </xf>
    <xf numFmtId="0" fontId="30" fillId="9" borderId="11" xfId="0" applyFont="1" applyFill="1" applyBorder="1" applyAlignment="1">
      <alignment horizontal="center" vertical="center" wrapText="1"/>
    </xf>
    <xf numFmtId="0" fontId="30" fillId="9" borderId="15"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9" fillId="4" borderId="22" xfId="0" applyFont="1" applyFill="1" applyBorder="1" applyAlignment="1">
      <alignment horizontal="center" vertical="center" wrapText="1"/>
    </xf>
    <xf numFmtId="0" fontId="29" fillId="4" borderId="23"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27" fillId="2" borderId="22" xfId="0" applyFont="1" applyFill="1" applyBorder="1" applyAlignment="1">
      <alignment horizontal="left" vertical="center" wrapText="1"/>
    </xf>
    <xf numFmtId="0" fontId="27" fillId="2" borderId="23" xfId="0" applyFont="1" applyFill="1" applyBorder="1" applyAlignment="1">
      <alignment horizontal="left" vertical="center" wrapText="1"/>
    </xf>
    <xf numFmtId="0" fontId="27" fillId="2" borderId="20"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23" xfId="0" applyFont="1" applyFill="1" applyBorder="1" applyAlignment="1">
      <alignment horizontal="left" vertical="center" wrapText="1"/>
    </xf>
    <xf numFmtId="0" fontId="28" fillId="2" borderId="20" xfId="0" applyFont="1" applyFill="1" applyBorder="1" applyAlignment="1">
      <alignment horizontal="left" vertical="center" wrapText="1"/>
    </xf>
    <xf numFmtId="0" fontId="27" fillId="2" borderId="22" xfId="0" applyFont="1" applyFill="1" applyBorder="1" applyAlignment="1">
      <alignment horizontal="justify" vertical="center" wrapText="1"/>
    </xf>
    <xf numFmtId="0" fontId="27" fillId="2" borderId="23" xfId="0" applyFont="1" applyFill="1" applyBorder="1" applyAlignment="1">
      <alignment horizontal="justify" vertical="center" wrapText="1"/>
    </xf>
    <xf numFmtId="0" fontId="27" fillId="2" borderId="20" xfId="0" applyFont="1" applyFill="1" applyBorder="1" applyAlignment="1">
      <alignment horizontal="justify" vertical="center" wrapText="1"/>
    </xf>
    <xf numFmtId="0" fontId="29" fillId="5" borderId="22" xfId="0" applyFont="1" applyFill="1" applyBorder="1" applyAlignment="1">
      <alignment horizontal="center" vertical="center" wrapText="1"/>
    </xf>
    <xf numFmtId="0" fontId="29" fillId="5" borderId="23" xfId="0" applyFont="1" applyFill="1" applyBorder="1" applyAlignment="1">
      <alignment horizontal="center" vertical="center" wrapText="1"/>
    </xf>
    <xf numFmtId="0" fontId="29" fillId="5" borderId="20" xfId="0" applyFont="1" applyFill="1" applyBorder="1" applyAlignment="1">
      <alignment horizontal="center" vertical="center" wrapText="1"/>
    </xf>
    <xf numFmtId="0" fontId="29" fillId="7" borderId="22" xfId="0" applyFont="1" applyFill="1" applyBorder="1" applyAlignment="1">
      <alignment horizontal="center" vertical="center" wrapText="1"/>
    </xf>
    <xf numFmtId="0" fontId="29" fillId="7" borderId="23" xfId="0" applyFont="1" applyFill="1" applyBorder="1" applyAlignment="1">
      <alignment horizontal="center" vertical="center" wrapText="1"/>
    </xf>
    <xf numFmtId="0" fontId="29" fillId="7" borderId="20" xfId="0" applyFont="1" applyFill="1" applyBorder="1" applyAlignment="1">
      <alignment horizontal="center" vertical="center" wrapText="1"/>
    </xf>
    <xf numFmtId="0" fontId="29" fillId="6" borderId="22" xfId="0" applyFont="1" applyFill="1" applyBorder="1" applyAlignment="1">
      <alignment horizontal="center" vertical="center" wrapText="1"/>
    </xf>
    <xf numFmtId="0" fontId="29" fillId="6" borderId="23"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4" fillId="0" borderId="26"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27" xfId="0" applyFont="1" applyBorder="1" applyAlignment="1">
      <alignment horizontal="left" vertical="top" wrapText="1"/>
    </xf>
    <xf numFmtId="0" fontId="24" fillId="0" borderId="29" xfId="0" applyFont="1" applyBorder="1" applyAlignment="1">
      <alignment horizontal="left" vertical="top" wrapText="1"/>
    </xf>
    <xf numFmtId="0" fontId="24" fillId="0" borderId="39" xfId="0" applyFont="1" applyBorder="1" applyAlignment="1">
      <alignment horizontal="left" vertical="top" wrapText="1"/>
    </xf>
    <xf numFmtId="0" fontId="0" fillId="0" borderId="27" xfId="0" applyBorder="1" applyAlignment="1">
      <alignment horizontal="center" vertical="top" wrapText="1"/>
    </xf>
    <xf numFmtId="0" fontId="0" fillId="0" borderId="29" xfId="0" applyBorder="1" applyAlignment="1">
      <alignment horizontal="center" vertical="top" wrapText="1"/>
    </xf>
    <xf numFmtId="0" fontId="0" fillId="0" borderId="39" xfId="0" applyBorder="1" applyAlignment="1">
      <alignment horizontal="center" vertical="top" wrapText="1"/>
    </xf>
    <xf numFmtId="0" fontId="24" fillId="2" borderId="32" xfId="0" applyFont="1" applyFill="1" applyBorder="1" applyAlignment="1">
      <alignment horizontal="center" vertical="top" wrapText="1"/>
    </xf>
    <xf numFmtId="0" fontId="24" fillId="2" borderId="12" xfId="0" applyFont="1" applyFill="1" applyBorder="1" applyAlignment="1">
      <alignment horizontal="center" vertical="top" wrapText="1"/>
    </xf>
    <xf numFmtId="0" fontId="24" fillId="2" borderId="33" xfId="0" applyFont="1" applyFill="1" applyBorder="1" applyAlignment="1">
      <alignment horizontal="center" vertical="top" wrapText="1"/>
    </xf>
    <xf numFmtId="0" fontId="0" fillId="0" borderId="26" xfId="0" applyBorder="1" applyAlignment="1">
      <alignment horizontal="center" vertical="center" wrapText="1"/>
    </xf>
    <xf numFmtId="0" fontId="0" fillId="0" borderId="15" xfId="0" applyBorder="1" applyAlignment="1">
      <alignment horizontal="center" vertical="center" wrapText="1"/>
    </xf>
    <xf numFmtId="0" fontId="0" fillId="0" borderId="38" xfId="0" applyBorder="1" applyAlignment="1">
      <alignment horizontal="center" vertical="center" wrapText="1"/>
    </xf>
    <xf numFmtId="0" fontId="24" fillId="0" borderId="26" xfId="0" applyFont="1" applyBorder="1" applyAlignment="1">
      <alignment horizontal="left" vertical="top" wrapText="1"/>
    </xf>
    <xf numFmtId="0" fontId="24" fillId="0" borderId="16" xfId="0" applyFont="1" applyBorder="1" applyAlignment="1">
      <alignment horizontal="left" vertical="top" wrapText="1"/>
    </xf>
    <xf numFmtId="0" fontId="24" fillId="0" borderId="16" xfId="0" applyFont="1" applyBorder="1" applyAlignment="1">
      <alignment horizontal="center" vertical="center" wrapText="1"/>
    </xf>
    <xf numFmtId="0" fontId="24" fillId="0" borderId="27" xfId="0" applyFont="1" applyBorder="1" applyAlignment="1">
      <alignment horizontal="center" vertical="top" wrapText="1"/>
    </xf>
    <xf numFmtId="0" fontId="24" fillId="0" borderId="29" xfId="0" applyFont="1" applyBorder="1" applyAlignment="1">
      <alignment horizontal="center" vertical="top" wrapText="1"/>
    </xf>
    <xf numFmtId="0" fontId="24" fillId="0" borderId="31" xfId="0" applyFont="1" applyBorder="1" applyAlignment="1">
      <alignment horizontal="center" vertical="top" wrapText="1"/>
    </xf>
    <xf numFmtId="0" fontId="0" fillId="0" borderId="31" xfId="0" applyBorder="1" applyAlignment="1">
      <alignment horizontal="center" vertical="top" wrapText="1"/>
    </xf>
    <xf numFmtId="0" fontId="24" fillId="2" borderId="32"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33" xfId="0" applyFont="1" applyFill="1" applyBorder="1" applyAlignment="1">
      <alignment horizontal="center" vertical="center" wrapText="1"/>
    </xf>
    <xf numFmtId="0" fontId="0" fillId="0" borderId="16" xfId="0" applyBorder="1" applyAlignment="1">
      <alignment horizontal="center" vertical="center" wrapText="1"/>
    </xf>
    <xf numFmtId="0" fontId="24" fillId="0" borderId="38" xfId="0" applyFont="1" applyBorder="1" applyAlignment="1">
      <alignment horizontal="left" vertical="top" wrapText="1"/>
    </xf>
    <xf numFmtId="0" fontId="24" fillId="0" borderId="31" xfId="0" applyFont="1" applyBorder="1" applyAlignment="1">
      <alignment horizontal="left" vertical="top" wrapText="1"/>
    </xf>
    <xf numFmtId="0" fontId="24" fillId="0" borderId="32" xfId="0" applyFont="1" applyBorder="1" applyAlignment="1">
      <alignment horizontal="center" vertical="top" wrapText="1"/>
    </xf>
    <xf numFmtId="0" fontId="24" fillId="0" borderId="12" xfId="0" applyFont="1" applyBorder="1" applyAlignment="1">
      <alignment horizontal="center" vertical="top" wrapText="1"/>
    </xf>
    <xf numFmtId="0" fontId="24" fillId="0" borderId="33" xfId="0" applyFont="1" applyBorder="1" applyAlignment="1">
      <alignment horizontal="center" vertical="top" wrapText="1"/>
    </xf>
    <xf numFmtId="0" fontId="24" fillId="0" borderId="32" xfId="0" applyFont="1" applyBorder="1" applyAlignment="1">
      <alignment horizontal="left" vertical="top" wrapText="1"/>
    </xf>
    <xf numFmtId="0" fontId="24" fillId="0" borderId="12" xfId="0" applyFont="1" applyBorder="1" applyAlignment="1">
      <alignment horizontal="left" vertical="top" wrapText="1"/>
    </xf>
    <xf numFmtId="0" fontId="24" fillId="0" borderId="33" xfId="0" applyFont="1" applyBorder="1" applyAlignment="1">
      <alignment horizontal="left" vertical="top" wrapText="1"/>
    </xf>
    <xf numFmtId="0" fontId="24" fillId="0" borderId="32"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33" xfId="0" applyFont="1" applyBorder="1" applyAlignment="1">
      <alignment horizontal="center" vertical="center" wrapText="1"/>
    </xf>
    <xf numFmtId="0" fontId="24" fillId="2" borderId="26" xfId="0" applyFont="1" applyFill="1" applyBorder="1" applyAlignment="1">
      <alignment horizontal="left" vertical="top" wrapText="1"/>
    </xf>
    <xf numFmtId="0" fontId="24" fillId="2" borderId="15" xfId="0" applyFont="1" applyFill="1" applyBorder="1" applyAlignment="1">
      <alignment horizontal="left" vertical="top" wrapText="1"/>
    </xf>
    <xf numFmtId="0" fontId="24" fillId="2" borderId="16" xfId="0" applyFont="1" applyFill="1" applyBorder="1" applyAlignment="1">
      <alignment horizontal="left" vertical="top" wrapText="1"/>
    </xf>
    <xf numFmtId="0" fontId="24" fillId="0" borderId="34" xfId="0" applyFont="1" applyBorder="1" applyAlignment="1">
      <alignment horizontal="left" vertical="top" wrapText="1"/>
    </xf>
    <xf numFmtId="0" fontId="24" fillId="0" borderId="35" xfId="0" applyFont="1" applyBorder="1" applyAlignment="1">
      <alignment horizontal="left" vertical="top" wrapText="1"/>
    </xf>
    <xf numFmtId="0" fontId="24" fillId="0" borderId="36" xfId="0" applyFont="1" applyBorder="1" applyAlignment="1">
      <alignment horizontal="left" vertical="top" wrapText="1"/>
    </xf>
    <xf numFmtId="0" fontId="0" fillId="0" borderId="27" xfId="0" applyBorder="1" applyAlignment="1">
      <alignment horizontal="left" vertical="top" wrapText="1"/>
    </xf>
    <xf numFmtId="0" fontId="0" fillId="0" borderId="29" xfId="0" applyBorder="1" applyAlignment="1">
      <alignment horizontal="left" vertical="top" wrapText="1"/>
    </xf>
    <xf numFmtId="0" fontId="0" fillId="0" borderId="31" xfId="0" applyBorder="1" applyAlignment="1">
      <alignment horizontal="left" vertical="top" wrapText="1"/>
    </xf>
    <xf numFmtId="0" fontId="24" fillId="0" borderId="26" xfId="0" applyFont="1" applyBorder="1" applyAlignment="1">
      <alignment horizontal="center" vertical="top" wrapText="1"/>
    </xf>
    <xf numFmtId="0" fontId="24" fillId="0" borderId="15" xfId="0" applyFont="1" applyBorder="1" applyAlignment="1">
      <alignment horizontal="center" vertical="top" wrapText="1"/>
    </xf>
    <xf numFmtId="0" fontId="24" fillId="0" borderId="16" xfId="0" applyFont="1" applyBorder="1" applyAlignment="1">
      <alignment horizontal="center" vertical="top"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33" xfId="0" applyBorder="1" applyAlignment="1">
      <alignment horizontal="center" vertical="center"/>
    </xf>
    <xf numFmtId="0" fontId="1" fillId="3" borderId="0" xfId="0" applyFont="1" applyFill="1" applyAlignment="1">
      <alignment horizontal="center" vertical="center"/>
    </xf>
    <xf numFmtId="0" fontId="24" fillId="2" borderId="26"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0" borderId="15" xfId="0" applyFont="1" applyBorder="1" applyAlignment="1">
      <alignment horizontal="left" vertical="center" wrapText="1"/>
    </xf>
    <xf numFmtId="0" fontId="1" fillId="3" borderId="7" xfId="0" applyFont="1" applyFill="1" applyBorder="1" applyAlignment="1">
      <alignment horizontal="center" vertical="top"/>
    </xf>
    <xf numFmtId="0" fontId="40" fillId="0" borderId="40" xfId="0" applyFont="1" applyBorder="1" applyAlignment="1" applyProtection="1">
      <alignment horizontal="center" wrapText="1"/>
      <protection locked="0"/>
    </xf>
    <xf numFmtId="0" fontId="0" fillId="0" borderId="40" xfId="0" applyBorder="1" applyAlignment="1" applyProtection="1">
      <alignment horizontal="center"/>
      <protection locked="0"/>
    </xf>
    <xf numFmtId="0" fontId="40" fillId="0" borderId="40" xfId="0" applyFont="1" applyBorder="1" applyAlignment="1" applyProtection="1">
      <alignment horizontal="center"/>
      <protection locked="0"/>
    </xf>
    <xf numFmtId="0" fontId="24" fillId="0" borderId="16" xfId="0" applyFont="1" applyBorder="1" applyAlignment="1">
      <alignment horizontal="center" vertical="center"/>
    </xf>
    <xf numFmtId="0" fontId="24" fillId="0" borderId="12" xfId="0" applyFont="1" applyBorder="1" applyAlignment="1">
      <alignment horizontal="center" vertical="center"/>
    </xf>
    <xf numFmtId="0" fontId="24" fillId="0" borderId="33" xfId="0" applyFont="1" applyBorder="1" applyAlignment="1">
      <alignment horizontal="center" vertical="center"/>
    </xf>
    <xf numFmtId="0" fontId="0" fillId="0" borderId="15" xfId="0" applyBorder="1" applyAlignment="1">
      <alignment vertical="top" wrapText="1"/>
    </xf>
    <xf numFmtId="0" fontId="24" fillId="0" borderId="15" xfId="0" applyFont="1" applyBorder="1" applyAlignment="1">
      <alignment vertical="top" wrapText="1"/>
    </xf>
    <xf numFmtId="0" fontId="24" fillId="0" borderId="16" xfId="0" applyFont="1" applyBorder="1" applyAlignment="1">
      <alignment vertical="top" wrapText="1"/>
    </xf>
    <xf numFmtId="0" fontId="24" fillId="0" borderId="15" xfId="0" applyFont="1" applyBorder="1" applyAlignment="1">
      <alignment vertical="center" wrapText="1"/>
    </xf>
    <xf numFmtId="0" fontId="24" fillId="0" borderId="9" xfId="0" applyFont="1" applyBorder="1" applyAlignment="1">
      <alignment vertical="center" wrapText="1"/>
    </xf>
    <xf numFmtId="0" fontId="24" fillId="0" borderId="11" xfId="0" applyFont="1" applyBorder="1" applyAlignment="1">
      <alignment vertical="center" wrapText="1"/>
    </xf>
    <xf numFmtId="0" fontId="24" fillId="0" borderId="34" xfId="0" applyFont="1" applyBorder="1" applyAlignment="1">
      <alignment horizontal="center" vertical="top" wrapText="1"/>
    </xf>
    <xf numFmtId="0" fontId="24" fillId="0" borderId="35" xfId="0" applyFont="1" applyBorder="1" applyAlignment="1">
      <alignment horizontal="center" vertical="top" wrapText="1"/>
    </xf>
    <xf numFmtId="0" fontId="24" fillId="0" borderId="36" xfId="0" applyFont="1" applyBorder="1" applyAlignment="1">
      <alignment horizontal="center" vertical="top" wrapText="1"/>
    </xf>
    <xf numFmtId="2" fontId="24" fillId="0" borderId="9" xfId="0" applyNumberFormat="1" applyFont="1" applyBorder="1" applyAlignment="1">
      <alignment horizontal="left" vertical="center" wrapText="1"/>
    </xf>
    <xf numFmtId="2" fontId="24" fillId="0" borderId="11" xfId="0" applyNumberFormat="1" applyFont="1" applyBorder="1" applyAlignment="1">
      <alignment horizontal="left" vertical="center" wrapText="1"/>
    </xf>
    <xf numFmtId="3" fontId="24" fillId="0" borderId="9" xfId="0" applyNumberFormat="1" applyFont="1" applyBorder="1" applyAlignment="1">
      <alignment horizontal="left" vertical="center" wrapText="1"/>
    </xf>
    <xf numFmtId="4" fontId="24" fillId="0" borderId="9" xfId="0" applyNumberFormat="1" applyFont="1" applyBorder="1" applyAlignment="1">
      <alignment horizontal="left" vertical="center" wrapText="1"/>
    </xf>
    <xf numFmtId="4" fontId="24" fillId="0" borderId="11" xfId="0" applyNumberFormat="1" applyFont="1" applyBorder="1" applyAlignment="1">
      <alignment horizontal="left" vertical="center" wrapText="1"/>
    </xf>
    <xf numFmtId="0" fontId="24" fillId="0" borderId="22" xfId="0" applyFont="1" applyBorder="1" applyAlignment="1">
      <alignment horizontal="center" vertical="top" wrapText="1"/>
    </xf>
    <xf numFmtId="0" fontId="24" fillId="0" borderId="23" xfId="0" applyFont="1" applyBorder="1" applyAlignment="1">
      <alignment horizontal="center" vertical="top" wrapText="1"/>
    </xf>
    <xf numFmtId="0" fontId="24" fillId="0" borderId="20" xfId="0" applyFont="1" applyBorder="1" applyAlignment="1">
      <alignment horizontal="center" vertical="top" wrapText="1"/>
    </xf>
    <xf numFmtId="0" fontId="35" fillId="0" borderId="40" xfId="0" applyFont="1" applyBorder="1" applyAlignment="1" applyProtection="1">
      <alignment horizontal="center" vertical="center" wrapText="1"/>
      <protection locked="0"/>
    </xf>
    <xf numFmtId="0" fontId="24" fillId="0" borderId="32" xfId="0" applyFont="1" applyBorder="1" applyAlignment="1">
      <alignment horizontal="center" vertical="center"/>
    </xf>
    <xf numFmtId="0" fontId="0" fillId="0" borderId="40" xfId="0" applyBorder="1" applyAlignment="1" applyProtection="1">
      <alignment horizontal="center" vertical="center" wrapText="1"/>
      <protection locked="0"/>
    </xf>
    <xf numFmtId="0" fontId="24" fillId="0" borderId="22" xfId="0" applyFont="1" applyBorder="1" applyAlignment="1">
      <alignment horizontal="left" vertical="top" wrapText="1"/>
    </xf>
    <xf numFmtId="0" fontId="24" fillId="0" borderId="23" xfId="0" applyFont="1" applyBorder="1" applyAlignment="1">
      <alignment horizontal="left" vertical="top" wrapText="1"/>
    </xf>
    <xf numFmtId="0" fontId="24" fillId="0" borderId="20" xfId="0" applyFont="1" applyBorder="1" applyAlignment="1">
      <alignment horizontal="left" vertical="top" wrapText="1"/>
    </xf>
    <xf numFmtId="0" fontId="24" fillId="0" borderId="16" xfId="0" applyFont="1" applyBorder="1" applyAlignment="1">
      <alignment horizontal="left" vertical="top"/>
    </xf>
    <xf numFmtId="0" fontId="0" fillId="0" borderId="40" xfId="0" applyBorder="1" applyAlignment="1" applyProtection="1">
      <alignment horizontal="center" wrapText="1"/>
      <protection locked="0"/>
    </xf>
    <xf numFmtId="0" fontId="35" fillId="0" borderId="40" xfId="0" applyFont="1" applyBorder="1" applyAlignment="1" applyProtection="1">
      <alignment horizontal="center" wrapText="1"/>
      <protection locked="0"/>
    </xf>
    <xf numFmtId="0" fontId="24" fillId="0" borderId="40" xfId="0" applyFont="1" applyBorder="1" applyAlignment="1" applyProtection="1">
      <alignment horizontal="center" wrapText="1"/>
      <protection locked="0"/>
    </xf>
    <xf numFmtId="0" fontId="24" fillId="0" borderId="40" xfId="0" applyFont="1" applyBorder="1" applyAlignment="1" applyProtection="1">
      <alignment horizontal="center"/>
      <protection locked="0"/>
    </xf>
    <xf numFmtId="0" fontId="0" fillId="0" borderId="39" xfId="0" applyBorder="1" applyAlignment="1">
      <alignment horizontal="left" vertical="top" wrapText="1"/>
    </xf>
    <xf numFmtId="0" fontId="0" fillId="0" borderId="26" xfId="0" applyBorder="1" applyAlignment="1">
      <alignment horizontal="left" vertical="top" wrapText="1"/>
    </xf>
    <xf numFmtId="0" fontId="0" fillId="0" borderId="38" xfId="0" applyBorder="1" applyAlignment="1">
      <alignment horizontal="left" vertical="top" wrapText="1"/>
    </xf>
    <xf numFmtId="0" fontId="0" fillId="0" borderId="32" xfId="0" applyBorder="1" applyAlignment="1">
      <alignment horizontal="left" vertical="top" wrapText="1"/>
    </xf>
    <xf numFmtId="0" fontId="0" fillId="0" borderId="12" xfId="0" applyBorder="1" applyAlignment="1">
      <alignment horizontal="left" vertical="top" wrapText="1"/>
    </xf>
    <xf numFmtId="0" fontId="0" fillId="0" borderId="33" xfId="0" applyBorder="1" applyAlignment="1">
      <alignment horizontal="left" vertical="top" wrapText="1"/>
    </xf>
    <xf numFmtId="0" fontId="0" fillId="2" borderId="26" xfId="0" applyFill="1" applyBorder="1" applyAlignment="1">
      <alignment horizontal="left" vertical="top" wrapText="1"/>
    </xf>
    <xf numFmtId="0" fontId="0" fillId="2" borderId="15" xfId="0" applyFill="1" applyBorder="1" applyAlignment="1">
      <alignment horizontal="left" vertical="top" wrapText="1"/>
    </xf>
    <xf numFmtId="0" fontId="0" fillId="2" borderId="16" xfId="0" applyFill="1" applyBorder="1" applyAlignment="1">
      <alignment horizontal="left" vertical="top" wrapText="1"/>
    </xf>
    <xf numFmtId="0" fontId="0" fillId="0" borderId="26"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16" xfId="0" applyBorder="1" applyAlignment="1">
      <alignment horizontal="left" vertical="top" wrapText="1"/>
    </xf>
    <xf numFmtId="0" fontId="35" fillId="0" borderId="40" xfId="0" applyFont="1" applyBorder="1" applyAlignment="1" applyProtection="1">
      <alignment horizontal="center" vertical="center"/>
      <protection locked="0"/>
    </xf>
    <xf numFmtId="0" fontId="40" fillId="0" borderId="40" xfId="0" applyFont="1" applyBorder="1" applyAlignment="1" applyProtection="1">
      <alignment horizontal="center" vertical="center" wrapText="1"/>
      <protection locked="0"/>
    </xf>
    <xf numFmtId="0" fontId="24" fillId="2" borderId="32" xfId="0" applyFont="1" applyFill="1" applyBorder="1" applyAlignment="1">
      <alignment horizontal="left" vertical="top" wrapText="1"/>
    </xf>
    <xf numFmtId="0" fontId="24" fillId="2" borderId="12" xfId="0" applyFont="1" applyFill="1" applyBorder="1" applyAlignment="1">
      <alignment horizontal="left" vertical="top" wrapText="1"/>
    </xf>
    <xf numFmtId="0" fontId="24" fillId="2" borderId="33" xfId="0" applyFont="1" applyFill="1" applyBorder="1" applyAlignment="1">
      <alignment horizontal="left" vertical="top" wrapText="1"/>
    </xf>
  </cellXfs>
  <cellStyles count="3">
    <cellStyle name="Hyperlink" xfId="2" builtinId="8"/>
    <cellStyle name="Normal" xfId="0" builtinId="0"/>
    <cellStyle name="Normal 2" xfId="1" xr:uid="{4164895C-9403-4D89-A391-A7F2D24C7733}"/>
  </cellStyles>
  <dxfs count="3587">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C00000"/>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C00000"/>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00B050"/>
        </patternFill>
      </fill>
    </dxf>
    <dxf>
      <fill>
        <patternFill>
          <bgColor rgb="FFFFC000"/>
        </patternFill>
      </fill>
    </dxf>
    <dxf>
      <fill>
        <patternFill>
          <bgColor rgb="FF92D050"/>
        </patternFill>
      </fill>
    </dxf>
    <dxf>
      <fill>
        <patternFill patternType="none">
          <bgColor auto="1"/>
        </patternFill>
      </fill>
    </dxf>
    <dxf>
      <fill>
        <patternFill>
          <bgColor theme="7" tint="0.79998168889431442"/>
        </patternFill>
      </fill>
    </dxf>
    <dxf>
      <fill>
        <patternFill>
          <bgColor rgb="FFC00000"/>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theme="7" tint="0.79998168889431442"/>
        </patternFill>
      </fill>
    </dxf>
    <dxf>
      <fill>
        <patternFill>
          <bgColor rgb="FF92D050"/>
        </patternFill>
      </fill>
    </dxf>
    <dxf>
      <fill>
        <patternFill>
          <bgColor rgb="FFC00000"/>
        </patternFill>
      </fill>
    </dxf>
    <dxf>
      <fill>
        <patternFill patternType="none">
          <bgColor auto="1"/>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00B050"/>
        </patternFill>
      </fill>
    </dxf>
    <dxf>
      <fill>
        <patternFill>
          <bgColor rgb="FFFEF3B0"/>
        </patternFill>
      </fill>
    </dxf>
    <dxf>
      <fill>
        <patternFill>
          <bgColor rgb="FF92D05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92D050"/>
        </patternFill>
      </fill>
    </dxf>
    <dxf>
      <fill>
        <patternFill patternType="none">
          <bgColor auto="1"/>
        </patternFill>
      </fill>
    </dxf>
    <dxf>
      <fill>
        <patternFill>
          <bgColor rgb="FFFFC000"/>
        </patternFill>
      </fill>
    </dxf>
    <dxf>
      <fill>
        <patternFill>
          <bgColor theme="7" tint="0.79998168889431442"/>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rgb="FFFEF3B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FFC000"/>
        </patternFill>
      </fill>
    </dxf>
    <dxf>
      <fill>
        <patternFill>
          <bgColor rgb="FFC00000"/>
        </patternFill>
      </fill>
    </dxf>
    <dxf>
      <fill>
        <patternFill patternType="none">
          <bgColor auto="1"/>
        </patternFill>
      </fill>
    </dxf>
    <dxf>
      <fill>
        <patternFill>
          <bgColor rgb="FF00B050"/>
        </patternFill>
      </fill>
    </dxf>
    <dxf>
      <fill>
        <patternFill>
          <bgColor theme="7" tint="0.79998168889431442"/>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patternType="none">
          <bgColor auto="1"/>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bgColor rgb="FFFFC000"/>
        </patternFill>
      </fill>
    </dxf>
    <dxf>
      <fill>
        <patternFill>
          <bgColor rgb="FFC00000"/>
        </patternFill>
      </fill>
    </dxf>
    <dxf>
      <fill>
        <patternFill>
          <bgColor rgb="FF00B050"/>
        </patternFill>
      </fill>
    </dxf>
    <dxf>
      <fill>
        <patternFill patternType="none">
          <bgColor auto="1"/>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00B050"/>
        </patternFill>
      </fill>
    </dxf>
    <dxf>
      <fill>
        <patternFill>
          <bgColor rgb="FFFFC000"/>
        </patternFill>
      </fill>
    </dxf>
    <dxf>
      <fill>
        <patternFill>
          <bgColor rgb="FFFEF3B0"/>
        </patternFill>
      </fill>
    </dxf>
    <dxf>
      <fill>
        <patternFill>
          <bgColor rgb="FFC00000"/>
        </patternFill>
      </fill>
    </dxf>
    <dxf>
      <fill>
        <patternFill>
          <bgColor rgb="FF92D05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C00000"/>
        </patternFill>
      </fill>
    </dxf>
    <dxf>
      <fill>
        <patternFill>
          <bgColor rgb="FFFFC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C00000"/>
        </patternFill>
      </fill>
    </dxf>
    <dxf>
      <fill>
        <patternFill>
          <bgColor rgb="FF92D050"/>
        </patternFill>
      </fill>
    </dxf>
    <dxf>
      <fill>
        <patternFill patternType="none">
          <bgColor auto="1"/>
        </patternFill>
      </fill>
    </dxf>
    <dxf>
      <fill>
        <patternFill>
          <bgColor theme="7" tint="0.79998168889431442"/>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92D050"/>
        </patternFill>
      </fill>
    </dxf>
    <dxf>
      <fill>
        <patternFill>
          <bgColor rgb="FF00B050"/>
        </patternFill>
      </fill>
    </dxf>
    <dxf>
      <fill>
        <patternFill>
          <bgColor rgb="FFC00000"/>
        </patternFill>
      </fill>
    </dxf>
    <dxf>
      <fill>
        <patternFill>
          <bgColor rgb="FFFEF3B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patternType="none">
          <bgColor auto="1"/>
        </patternFill>
      </fill>
    </dxf>
    <dxf>
      <fill>
        <patternFill>
          <bgColor rgb="FFC00000"/>
        </patternFill>
      </fill>
    </dxf>
    <dxf>
      <fill>
        <patternFill>
          <bgColor rgb="FFFFC000"/>
        </patternFill>
      </fill>
    </dxf>
    <dxf>
      <fill>
        <patternFill>
          <bgColor rgb="FF92D050"/>
        </patternFill>
      </fill>
    </dxf>
    <dxf>
      <fill>
        <patternFill>
          <bgColor rgb="FF00B050"/>
        </patternFill>
      </fill>
    </dxf>
    <dxf>
      <fill>
        <patternFill>
          <bgColor theme="7" tint="0.79998168889431442"/>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rgb="FFFFC00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00B050"/>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92D050"/>
        </patternFill>
      </fill>
    </dxf>
    <dxf>
      <fill>
        <patternFill>
          <bgColor theme="7" tint="0.79998168889431442"/>
        </patternFill>
      </fill>
    </dxf>
    <dxf>
      <fill>
        <patternFill>
          <bgColor rgb="FFFFC000"/>
        </patternFill>
      </fill>
    </dxf>
    <dxf>
      <fill>
        <patternFill patternType="none">
          <bgColor auto="1"/>
        </patternFill>
      </fill>
    </dxf>
    <dxf>
      <fill>
        <patternFill>
          <bgColor rgb="FF00B050"/>
        </patternFill>
      </fill>
    </dxf>
    <dxf>
      <fill>
        <patternFill patternType="none">
          <bgColor auto="1"/>
        </patternFill>
      </fill>
    </dxf>
    <dxf>
      <fill>
        <patternFill>
          <bgColor rgb="FFC00000"/>
        </patternFill>
      </fill>
    </dxf>
    <dxf>
      <fill>
        <patternFill>
          <bgColor rgb="FFFFC000"/>
        </patternFill>
      </fill>
    </dxf>
    <dxf>
      <fill>
        <patternFill>
          <bgColor theme="7" tint="0.79998168889431442"/>
        </patternFill>
      </fill>
    </dxf>
    <dxf>
      <fill>
        <patternFill>
          <bgColor rgb="FF92D050"/>
        </patternFill>
      </fill>
    </dxf>
    <dxf>
      <fill>
        <patternFill patternType="none">
          <bgColor auto="1"/>
        </patternFill>
      </fill>
    </dxf>
    <dxf>
      <fill>
        <patternFill>
          <bgColor rgb="FF00B050"/>
        </patternFill>
      </fill>
    </dxf>
    <dxf>
      <fill>
        <patternFill>
          <bgColor rgb="FFC00000"/>
        </patternFill>
      </fill>
    </dxf>
    <dxf>
      <fill>
        <patternFill>
          <bgColor theme="7" tint="0.79998168889431442"/>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C00000"/>
        </patternFill>
      </fill>
    </dxf>
    <dxf>
      <fill>
        <patternFill>
          <bgColor rgb="FFFFC000"/>
        </patternFill>
      </fill>
    </dxf>
    <dxf>
      <fill>
        <patternFill>
          <bgColor rgb="FFFEF3B0"/>
        </patternFill>
      </fill>
    </dxf>
    <dxf>
      <fill>
        <patternFill>
          <bgColor rgb="FF00B05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theme="7" tint="0.79998168889431442"/>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92D050"/>
        </patternFill>
      </fill>
    </dxf>
    <dxf>
      <fill>
        <patternFill>
          <bgColor theme="7" tint="0.79998168889431442"/>
        </patternFill>
      </fill>
    </dxf>
    <dxf>
      <fill>
        <patternFill>
          <bgColor rgb="FF00B050"/>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theme="7" tint="0.79998168889431442"/>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92D050"/>
        </patternFill>
      </fill>
    </dxf>
    <dxf>
      <fill>
        <patternFill>
          <bgColor rgb="FF00B050"/>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patternType="none">
          <bgColor auto="1"/>
        </patternFill>
      </fill>
    </dxf>
    <dxf>
      <fill>
        <patternFill>
          <bgColor theme="7" tint="0.79998168889431442"/>
        </patternFill>
      </fill>
    </dxf>
    <dxf>
      <fill>
        <patternFill>
          <bgColor rgb="FF00B050"/>
        </patternFill>
      </fill>
    </dxf>
    <dxf>
      <fill>
        <patternFill>
          <bgColor rgb="FFFFC000"/>
        </patternFill>
      </fill>
    </dxf>
    <dxf>
      <fill>
        <patternFill>
          <bgColor rgb="FF92D05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rgb="FFFEF3B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C00000"/>
        </patternFill>
      </fill>
    </dxf>
    <dxf>
      <fill>
        <patternFill patternType="none">
          <bgColor auto="1"/>
        </patternFill>
      </fill>
    </dxf>
    <dxf>
      <fill>
        <patternFill>
          <bgColor theme="7" tint="0.79998168889431442"/>
        </patternFill>
      </fill>
    </dxf>
    <dxf>
      <fill>
        <patternFill>
          <bgColor rgb="FFC00000"/>
        </patternFill>
      </fill>
    </dxf>
    <dxf>
      <fill>
        <patternFill>
          <bgColor rgb="FF00B050"/>
        </patternFill>
      </fill>
    </dxf>
    <dxf>
      <fill>
        <patternFill>
          <bgColor rgb="FF92D05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EF3B0"/>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C00000"/>
        </patternFill>
      </fill>
    </dxf>
    <dxf>
      <fill>
        <patternFill>
          <bgColor rgb="FF92D05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92D050"/>
        </patternFill>
      </fill>
    </dxf>
    <dxf>
      <fill>
        <patternFill patternType="none">
          <bgColor auto="1"/>
        </patternFill>
      </fill>
    </dxf>
    <dxf>
      <fill>
        <patternFill>
          <bgColor theme="7" tint="0.79998168889431442"/>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rgb="FF00B050"/>
        </patternFill>
      </fill>
    </dxf>
    <dxf>
      <fill>
        <patternFill>
          <bgColor theme="7" tint="0.79998168889431442"/>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theme="7" tint="0.79998168889431442"/>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bgColor rgb="FFC00000"/>
        </patternFill>
      </fill>
    </dxf>
    <dxf>
      <fill>
        <patternFill>
          <bgColor theme="7" tint="0.79998168889431442"/>
        </patternFill>
      </fill>
    </dxf>
    <dxf>
      <fill>
        <patternFill>
          <bgColor rgb="FFFFC000"/>
        </patternFill>
      </fill>
    </dxf>
    <dxf>
      <fill>
        <patternFill>
          <bgColor theme="7" tint="0.79998168889431442"/>
        </patternFill>
      </fill>
    </dxf>
    <dxf>
      <fill>
        <patternFill>
          <bgColor rgb="FFC00000"/>
        </patternFill>
      </fill>
    </dxf>
    <dxf>
      <fill>
        <patternFill>
          <bgColor rgb="FF92D050"/>
        </patternFill>
      </fill>
    </dxf>
    <dxf>
      <fill>
        <patternFill>
          <bgColor rgb="FF00B050"/>
        </patternFill>
      </fill>
    </dxf>
    <dxf>
      <fill>
        <patternFill patternType="none">
          <bgColor auto="1"/>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rgb="FF92D050"/>
        </patternFill>
      </fill>
    </dxf>
    <dxf>
      <fill>
        <patternFill>
          <bgColor theme="7" tint="0.79998168889431442"/>
        </patternFill>
      </fill>
    </dxf>
    <dxf>
      <fill>
        <patternFill>
          <bgColor rgb="FFFFC000"/>
        </patternFill>
      </fill>
    </dxf>
    <dxf>
      <fill>
        <patternFill patternType="none">
          <bgColor auto="1"/>
        </patternFill>
      </fill>
    </dxf>
    <dxf>
      <fill>
        <patternFill>
          <bgColor rgb="FFC00000"/>
        </patternFill>
      </fill>
    </dxf>
    <dxf>
      <fill>
        <patternFill>
          <bgColor rgb="FF00B050"/>
        </patternFill>
      </fill>
    </dxf>
    <dxf>
      <fill>
        <patternFill>
          <bgColor rgb="FFC00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EF3B0"/>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bgColor rgb="FFC00000"/>
        </patternFill>
      </fill>
    </dxf>
    <dxf>
      <fill>
        <patternFill>
          <bgColor rgb="FF00B050"/>
        </patternFill>
      </fill>
    </dxf>
    <dxf>
      <fill>
        <patternFill patternType="none">
          <bgColor auto="1"/>
        </patternFill>
      </fill>
    </dxf>
    <dxf>
      <fill>
        <patternFill>
          <bgColor rgb="FFFFC000"/>
        </patternFill>
      </fill>
    </dxf>
    <dxf>
      <fill>
        <patternFill>
          <bgColor theme="7" tint="0.79998168889431442"/>
        </patternFill>
      </fill>
    </dxf>
    <dxf>
      <fill>
        <patternFill>
          <bgColor rgb="FF92D050"/>
        </patternFill>
      </fill>
    </dxf>
    <dxf>
      <fill>
        <patternFill>
          <bgColor rgb="FF92D050"/>
        </patternFill>
      </fill>
    </dxf>
    <dxf>
      <fill>
        <patternFill>
          <bgColor rgb="FF00B050"/>
        </patternFill>
      </fill>
    </dxf>
    <dxf>
      <fill>
        <patternFill>
          <bgColor rgb="FFFEF3B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bgColor theme="7" tint="0.79998168889431442"/>
        </patternFill>
      </fill>
    </dxf>
    <dxf>
      <fill>
        <patternFill patternType="none">
          <bgColor auto="1"/>
        </patternFill>
      </fill>
    </dxf>
    <dxf>
      <fill>
        <patternFill>
          <bgColor rgb="FF92D050"/>
        </patternFill>
      </fill>
    </dxf>
    <dxf>
      <fill>
        <patternFill>
          <bgColor rgb="FF00B050"/>
        </patternFill>
      </fill>
    </dxf>
    <dxf>
      <fill>
        <patternFill>
          <bgColor rgb="FFFFC000"/>
        </patternFill>
      </fill>
    </dxf>
    <dxf>
      <fill>
        <patternFill patternType="none">
          <bgColor auto="1"/>
        </patternFill>
      </fill>
    </dxf>
    <dxf>
      <fill>
        <patternFill>
          <bgColor theme="7" tint="0.79998168889431442"/>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theme="7" tint="0.79998168889431442"/>
        </patternFill>
      </fill>
    </dxf>
    <dxf>
      <fill>
        <patternFill>
          <bgColor rgb="FF92D05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FFC00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theme="7" tint="0.79998168889431442"/>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theme="7" tint="0.79998168889431442"/>
        </patternFill>
      </fill>
    </dxf>
    <dxf>
      <fill>
        <patternFill>
          <bgColor rgb="FF92D050"/>
        </patternFill>
      </fill>
    </dxf>
    <dxf>
      <fill>
        <patternFill>
          <bgColor rgb="FF00B050"/>
        </patternFill>
      </fill>
    </dxf>
    <dxf>
      <fill>
        <patternFill patternType="none">
          <bgColor auto="1"/>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EF3B0"/>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EF3B0"/>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C00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FFC000"/>
        </patternFill>
      </fill>
    </dxf>
    <dxf>
      <fill>
        <patternFill patternType="none">
          <bgColor auto="1"/>
        </patternFill>
      </fill>
    </dxf>
    <dxf>
      <fill>
        <patternFill>
          <bgColor rgb="FF00B050"/>
        </patternFill>
      </fill>
    </dxf>
    <dxf>
      <fill>
        <patternFill>
          <bgColor rgb="FFC00000"/>
        </patternFill>
      </fill>
    </dxf>
    <dxf>
      <fill>
        <patternFill>
          <bgColor rgb="FF92D050"/>
        </patternFill>
      </fill>
    </dxf>
    <dxf>
      <fill>
        <patternFill>
          <bgColor rgb="FFC00000"/>
        </patternFill>
      </fill>
    </dxf>
    <dxf>
      <fill>
        <patternFill>
          <bgColor rgb="FF00B05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theme="7" tint="0.79998168889431442"/>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bgColor theme="7" tint="0.79998168889431442"/>
        </patternFill>
      </fill>
    </dxf>
    <dxf>
      <fill>
        <patternFill>
          <bgColor rgb="FF92D050"/>
        </patternFill>
      </fill>
    </dxf>
    <dxf>
      <fill>
        <patternFill>
          <bgColor rgb="FFC00000"/>
        </patternFill>
      </fill>
    </dxf>
    <dxf>
      <fill>
        <patternFill>
          <bgColor rgb="FF00B050"/>
        </patternFill>
      </fill>
    </dxf>
    <dxf>
      <fill>
        <patternFill>
          <bgColor rgb="FFFFC000"/>
        </patternFill>
      </fill>
    </dxf>
    <dxf>
      <fill>
        <patternFill patternType="none">
          <bgColor auto="1"/>
        </patternFill>
      </fill>
    </dxf>
    <dxf>
      <fill>
        <patternFill>
          <bgColor rgb="FFC00000"/>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patternType="none">
          <bgColor auto="1"/>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FFC000"/>
        </patternFill>
      </fill>
    </dxf>
    <dxf>
      <fill>
        <patternFill>
          <bgColor rgb="FFC00000"/>
        </patternFill>
      </fill>
    </dxf>
    <dxf>
      <fill>
        <patternFill>
          <bgColor rgb="FF92D050"/>
        </patternFill>
      </fill>
    </dxf>
    <dxf>
      <fill>
        <patternFill>
          <bgColor rgb="FFFEF3B0"/>
        </patternFill>
      </fill>
    </dxf>
    <dxf>
      <fill>
        <patternFill>
          <bgColor rgb="FF00B05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ont>
        <strike/>
      </font>
      <fill>
        <patternFill>
          <bgColor theme="2" tint="-9.9948118533890809E-2"/>
        </patternFill>
      </fill>
    </dxf>
    <dxf>
      <font>
        <strike/>
      </font>
      <fill>
        <patternFill>
          <bgColor theme="2" tint="-9.9948118533890809E-2"/>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patternType="none">
          <bgColor auto="1"/>
        </patternFill>
      </fill>
    </dxf>
    <dxf>
      <fill>
        <patternFill>
          <bgColor rgb="FFC00000"/>
        </patternFill>
      </fill>
    </dxf>
    <dxf>
      <fill>
        <patternFill>
          <bgColor theme="7" tint="0.79998168889431442"/>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00B050"/>
        </patternFill>
      </fill>
    </dxf>
    <dxf>
      <fill>
        <patternFill>
          <bgColor rgb="FFFFC000"/>
        </patternFill>
      </fill>
    </dxf>
    <dxf>
      <fill>
        <patternFill>
          <bgColor rgb="FFC00000"/>
        </patternFill>
      </fill>
    </dxf>
    <dxf>
      <fill>
        <patternFill>
          <bgColor rgb="FF92D050"/>
        </patternFill>
      </fill>
    </dxf>
    <dxf>
      <fill>
        <patternFill>
          <bgColor rgb="FFC00000"/>
        </patternFill>
      </fill>
    </dxf>
    <dxf>
      <fill>
        <patternFill>
          <bgColor theme="7" tint="0.79998168889431442"/>
        </patternFill>
      </fill>
    </dxf>
    <dxf>
      <fill>
        <patternFill>
          <bgColor rgb="FF00B050"/>
        </patternFill>
      </fill>
    </dxf>
    <dxf>
      <fill>
        <patternFill>
          <bgColor rgb="FF92D050"/>
        </patternFill>
      </fill>
    </dxf>
    <dxf>
      <fill>
        <patternFill patternType="none">
          <bgColor auto="1"/>
        </patternFill>
      </fill>
    </dxf>
    <dxf>
      <fill>
        <patternFill>
          <bgColor rgb="FFFFC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patternType="none">
          <bgColor auto="1"/>
        </patternFill>
      </fill>
    </dxf>
    <dxf>
      <fill>
        <patternFill>
          <bgColor theme="7" tint="0.79998168889431442"/>
        </patternFill>
      </fill>
    </dxf>
    <dxf>
      <fill>
        <patternFill>
          <bgColor rgb="FFFFC00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92D050"/>
        </patternFill>
      </fill>
    </dxf>
    <dxf>
      <fill>
        <patternFill>
          <bgColor rgb="FF00B050"/>
        </patternFill>
      </fill>
    </dxf>
    <dxf>
      <fill>
        <patternFill>
          <bgColor rgb="FFC00000"/>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rgb="FFFEF3B0"/>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theme="7" tint="0.79998168889431442"/>
        </patternFill>
      </fill>
    </dxf>
    <dxf>
      <fill>
        <patternFill>
          <bgColor rgb="FF00B050"/>
        </patternFill>
      </fill>
    </dxf>
    <dxf>
      <fill>
        <patternFill>
          <bgColor rgb="FF92D050"/>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bgColor rgb="FF00B050"/>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92D05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bgColor theme="7" tint="0.79998168889431442"/>
        </patternFill>
      </fill>
    </dxf>
    <dxf>
      <fill>
        <patternFill>
          <bgColor rgb="FF00B05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theme="7" tint="0.79998168889431442"/>
        </patternFill>
      </fill>
    </dxf>
    <dxf>
      <fill>
        <patternFill>
          <bgColor rgb="FF00B050"/>
        </patternFill>
      </fill>
    </dxf>
    <dxf>
      <fill>
        <patternFill>
          <bgColor rgb="FF92D050"/>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patternType="none">
          <bgColor auto="1"/>
        </patternFill>
      </fill>
    </dxf>
    <dxf>
      <fill>
        <patternFill>
          <bgColor rgb="FF00B050"/>
        </patternFill>
      </fill>
    </dxf>
    <dxf>
      <fill>
        <patternFill>
          <bgColor rgb="FFFFC000"/>
        </patternFill>
      </fill>
    </dxf>
    <dxf>
      <fill>
        <patternFill>
          <bgColor rgb="FFC00000"/>
        </patternFill>
      </fill>
    </dxf>
    <dxf>
      <fill>
        <patternFill>
          <bgColor rgb="FF92D050"/>
        </patternFill>
      </fill>
    </dxf>
    <dxf>
      <fill>
        <patternFill>
          <bgColor rgb="FFFEF3B0"/>
        </patternFill>
      </fill>
    </dxf>
    <dxf>
      <fill>
        <patternFill>
          <bgColor rgb="FF00B050"/>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theme="7" tint="0.79998168889431442"/>
        </patternFill>
      </fill>
    </dxf>
    <dxf>
      <fill>
        <patternFill>
          <bgColor rgb="FF00B050"/>
        </patternFill>
      </fill>
    </dxf>
    <dxf>
      <fill>
        <patternFill>
          <bgColor rgb="FF92D050"/>
        </patternFill>
      </fill>
    </dxf>
    <dxf>
      <fill>
        <patternFill>
          <bgColor rgb="FFFFC000"/>
        </patternFill>
      </fill>
    </dxf>
    <dxf>
      <fill>
        <patternFill>
          <bgColor rgb="FFC00000"/>
        </patternFill>
      </fill>
    </dxf>
    <dxf>
      <fill>
        <patternFill patternType="none">
          <bgColor auto="1"/>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rgb="FF00B050"/>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C00000"/>
        </patternFill>
      </fill>
    </dxf>
    <dxf>
      <fill>
        <patternFill>
          <bgColor rgb="FFFFC000"/>
        </patternFill>
      </fill>
    </dxf>
    <dxf>
      <fill>
        <patternFill>
          <bgColor theme="7" tint="0.79998168889431442"/>
        </patternFill>
      </fill>
    </dxf>
    <dxf>
      <fill>
        <patternFill>
          <bgColor rgb="FF00B050"/>
        </patternFill>
      </fill>
    </dxf>
    <dxf>
      <fill>
        <patternFill patternType="none">
          <bgColor auto="1"/>
        </patternFill>
      </fill>
    </dxf>
    <dxf>
      <fill>
        <patternFill>
          <bgColor rgb="FF00B050"/>
        </patternFill>
      </fill>
    </dxf>
    <dxf>
      <fill>
        <patternFill>
          <bgColor rgb="FFFFC00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92D050"/>
        </patternFill>
      </fill>
    </dxf>
    <dxf>
      <fill>
        <patternFill>
          <bgColor rgb="FFC00000"/>
        </patternFill>
      </fill>
    </dxf>
    <dxf>
      <fill>
        <patternFill>
          <bgColor rgb="FFFFC000"/>
        </patternFill>
      </fill>
    </dxf>
    <dxf>
      <fill>
        <patternFill>
          <bgColor theme="7" tint="0.79998168889431442"/>
        </patternFill>
      </fill>
    </dxf>
    <dxf>
      <fill>
        <patternFill>
          <bgColor rgb="FF00B050"/>
        </patternFill>
      </fill>
    </dxf>
    <dxf>
      <fill>
        <patternFill patternType="none">
          <bgColor auto="1"/>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rgb="FF00B050"/>
        </patternFill>
      </fill>
    </dxf>
    <dxf>
      <fill>
        <patternFill>
          <bgColor theme="7" tint="0.79998168889431442"/>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FEF3B0"/>
        </patternFill>
      </fill>
    </dxf>
    <dxf>
      <fill>
        <patternFill>
          <bgColor rgb="FF92D05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C00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EF3B0"/>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rgb="FFC00000"/>
        </patternFill>
      </fill>
    </dxf>
    <dxf>
      <fill>
        <patternFill>
          <bgColor rgb="FF00B050"/>
        </patternFill>
      </fill>
    </dxf>
    <dxf>
      <fill>
        <patternFill patternType="none">
          <bgColor auto="1"/>
        </patternFill>
      </fill>
    </dxf>
    <dxf>
      <fill>
        <patternFill>
          <bgColor rgb="FF92D050"/>
        </patternFill>
      </fill>
    </dxf>
    <dxf>
      <fill>
        <patternFill>
          <bgColor theme="7" tint="0.79998168889431442"/>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FFC000"/>
        </patternFill>
      </fill>
    </dxf>
    <dxf>
      <fill>
        <patternFill patternType="none">
          <bgColor auto="1"/>
        </patternFill>
      </fill>
    </dxf>
    <dxf>
      <fill>
        <patternFill>
          <bgColor rgb="FFC00000"/>
        </patternFill>
      </fill>
    </dxf>
    <dxf>
      <fill>
        <patternFill>
          <bgColor theme="7" tint="0.79998168889431442"/>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rgb="FF00B050"/>
        </patternFill>
      </fill>
    </dxf>
    <dxf>
      <fill>
        <patternFill>
          <bgColor theme="7" tint="0.79998168889431442"/>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bgColor rgb="FFFEF3B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patternType="none">
          <bgColor auto="1"/>
        </patternFill>
      </fill>
    </dxf>
    <dxf>
      <fill>
        <patternFill>
          <bgColor rgb="FFC00000"/>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patternType="none">
          <bgColor auto="1"/>
        </patternFill>
      </fill>
    </dxf>
    <dxf>
      <fill>
        <patternFill>
          <bgColor rgb="FF00B050"/>
        </patternFill>
      </fill>
    </dxf>
    <dxf>
      <fill>
        <patternFill>
          <bgColor theme="7" tint="0.79998168889431442"/>
        </patternFill>
      </fill>
    </dxf>
    <dxf>
      <fill>
        <patternFill>
          <bgColor rgb="FF92D050"/>
        </patternFill>
      </fill>
    </dxf>
    <dxf>
      <fill>
        <patternFill>
          <bgColor rgb="FFC00000"/>
        </patternFill>
      </fill>
    </dxf>
    <dxf>
      <fill>
        <patternFill>
          <bgColor rgb="FF00B050"/>
        </patternFill>
      </fill>
    </dxf>
    <dxf>
      <fill>
        <patternFill patternType="none">
          <bgColor auto="1"/>
        </patternFill>
      </fill>
    </dxf>
    <dxf>
      <fill>
        <patternFill>
          <bgColor theme="7" tint="0.79998168889431442"/>
        </patternFill>
      </fill>
    </dxf>
    <dxf>
      <fill>
        <patternFill>
          <bgColor rgb="FF92D050"/>
        </patternFill>
      </fill>
    </dxf>
    <dxf>
      <fill>
        <patternFill>
          <bgColor rgb="FFC00000"/>
        </patternFill>
      </fill>
    </dxf>
    <dxf>
      <fill>
        <patternFill>
          <bgColor rgb="FFFFC00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rgb="FF00B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rgb="FFFEF3B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92D050"/>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rgb="FF00B050"/>
        </patternFill>
      </fill>
    </dxf>
    <dxf>
      <fill>
        <patternFill>
          <bgColor rgb="FFC00000"/>
        </patternFill>
      </fill>
    </dxf>
    <dxf>
      <fill>
        <patternFill>
          <bgColor rgb="FFFFC000"/>
        </patternFill>
      </fill>
    </dxf>
    <dxf>
      <fill>
        <patternFill>
          <bgColor theme="7" tint="0.79998168889431442"/>
        </patternFill>
      </fill>
    </dxf>
    <dxf>
      <fill>
        <patternFill>
          <bgColor rgb="FF92D050"/>
        </patternFill>
      </fill>
    </dxf>
    <dxf>
      <fill>
        <patternFill>
          <bgColor rgb="FF00B05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FFC00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92D05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FFC000"/>
        </patternFill>
      </fill>
    </dxf>
    <dxf>
      <fill>
        <patternFill>
          <bgColor rgb="FF00B050"/>
        </patternFill>
      </fill>
    </dxf>
    <dxf>
      <fill>
        <patternFill>
          <bgColor rgb="FFC00000"/>
        </patternFill>
      </fill>
    </dxf>
    <dxf>
      <fill>
        <patternFill>
          <bgColor rgb="FF92D050"/>
        </patternFill>
      </fill>
    </dxf>
    <dxf>
      <fill>
        <patternFill>
          <bgColor rgb="FFFEF3B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92D050"/>
        </patternFill>
      </fill>
    </dxf>
    <dxf>
      <fill>
        <patternFill>
          <bgColor rgb="FFC0000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patternType="none">
          <bgColor auto="1"/>
        </patternFill>
      </fill>
    </dxf>
    <dxf>
      <fill>
        <patternFill>
          <bgColor rgb="FFFFC000"/>
        </patternFill>
      </fill>
    </dxf>
    <dxf>
      <fill>
        <patternFill>
          <bgColor rgb="FF92D050"/>
        </patternFill>
      </fill>
    </dxf>
    <dxf>
      <fill>
        <patternFill>
          <bgColor rgb="FF00B05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EF3B0"/>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bgColor theme="7" tint="0.79998168889431442"/>
        </patternFill>
      </fill>
    </dxf>
    <dxf>
      <fill>
        <patternFill patternType="none">
          <bgColor auto="1"/>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patternType="none">
          <bgColor auto="1"/>
        </patternFill>
      </fill>
    </dxf>
    <dxf>
      <fill>
        <patternFill>
          <bgColor rgb="FF92D050"/>
        </patternFill>
      </fill>
    </dxf>
    <dxf>
      <fill>
        <patternFill>
          <bgColor theme="7" tint="0.79998168889431442"/>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theme="7" tint="0.79998168889431442"/>
        </patternFill>
      </fill>
    </dxf>
    <dxf>
      <fill>
        <patternFill>
          <bgColor rgb="FF00B050"/>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C00000"/>
        </patternFill>
      </fill>
    </dxf>
    <dxf>
      <fill>
        <patternFill>
          <bgColor rgb="FFFFC000"/>
        </patternFill>
      </fill>
    </dxf>
    <dxf>
      <fill>
        <patternFill>
          <bgColor rgb="FF92D050"/>
        </patternFill>
      </fill>
    </dxf>
    <dxf>
      <fill>
        <patternFill>
          <bgColor rgb="FFFEF3B0"/>
        </patternFill>
      </fill>
    </dxf>
    <dxf>
      <fill>
        <patternFill>
          <bgColor rgb="FF00B05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patternType="none">
          <bgColor auto="1"/>
        </patternFill>
      </fill>
    </dxf>
    <dxf>
      <fill>
        <patternFill>
          <bgColor rgb="FFC00000"/>
        </patternFill>
      </fill>
    </dxf>
    <dxf>
      <fill>
        <patternFill>
          <bgColor rgb="FFFFC000"/>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theme="7" tint="0.79998168889431442"/>
        </patternFill>
      </fill>
    </dxf>
    <dxf>
      <fill>
        <patternFill>
          <bgColor rgb="FFFFC000"/>
        </patternFill>
      </fill>
    </dxf>
    <dxf>
      <fill>
        <patternFill>
          <bgColor rgb="FFC00000"/>
        </patternFill>
      </fill>
    </dxf>
    <dxf>
      <fill>
        <patternFill>
          <bgColor rgb="FF92D050"/>
        </patternFill>
      </fill>
    </dxf>
    <dxf>
      <fill>
        <patternFill patternType="none">
          <bgColor auto="1"/>
        </patternFill>
      </fill>
    </dxf>
    <dxf>
      <fill>
        <patternFill>
          <bgColor rgb="FFC00000"/>
        </patternFill>
      </fill>
    </dxf>
    <dxf>
      <fill>
        <patternFill>
          <bgColor rgb="FF00B05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92D050"/>
        </patternFill>
      </fill>
    </dxf>
    <dxf>
      <fill>
        <patternFill>
          <bgColor rgb="FFC00000"/>
        </patternFill>
      </fill>
    </dxf>
    <dxf>
      <fill>
        <patternFill>
          <bgColor rgb="FFFFC000"/>
        </patternFill>
      </fill>
    </dxf>
    <dxf>
      <fill>
        <patternFill>
          <bgColor rgb="FFFEF3B0"/>
        </patternFill>
      </fill>
    </dxf>
    <dxf>
      <fill>
        <patternFill>
          <bgColor rgb="FF00B05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none">
          <bgColor auto="1"/>
        </patternFill>
      </fill>
    </dxf>
    <dxf>
      <fill>
        <patternFill>
          <bgColor theme="7" tint="0.79998168889431442"/>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rgb="FFFEF3B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ont>
        <strike/>
      </font>
      <fill>
        <patternFill>
          <bgColor theme="2" tint="-9.9948118533890809E-2"/>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C00000"/>
        </patternFill>
      </fill>
    </dxf>
    <dxf>
      <fill>
        <patternFill>
          <bgColor rgb="FFFFC000"/>
        </patternFill>
      </fill>
    </dxf>
    <dxf>
      <fill>
        <patternFill>
          <bgColor theme="7" tint="0.79998168889431442"/>
        </patternFill>
      </fill>
    </dxf>
    <dxf>
      <fill>
        <patternFill patternType="none">
          <bgColor auto="1"/>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FFC000"/>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theme="7" tint="0.79998168889431442"/>
        </patternFill>
      </fill>
    </dxf>
    <dxf>
      <fill>
        <patternFill>
          <bgColor rgb="FF00B050"/>
        </patternFill>
      </fill>
    </dxf>
    <dxf>
      <fill>
        <patternFill>
          <bgColor rgb="FFFEF3B0"/>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patternType="none">
          <bgColor auto="1"/>
        </patternFill>
      </fill>
    </dxf>
    <dxf>
      <fill>
        <patternFill>
          <bgColor rgb="FFC00000"/>
        </patternFill>
      </fill>
    </dxf>
    <dxf>
      <fill>
        <patternFill>
          <bgColor rgb="FFFFC000"/>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EF3B0"/>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patternType="none">
          <bgColor auto="1"/>
        </patternFill>
      </fill>
    </dxf>
    <dxf>
      <fill>
        <patternFill>
          <bgColor theme="7" tint="0.79998168889431442"/>
        </patternFill>
      </fill>
    </dxf>
    <dxf>
      <fill>
        <patternFill>
          <bgColor rgb="FFFFC000"/>
        </patternFill>
      </fill>
    </dxf>
    <dxf>
      <fill>
        <patternFill>
          <bgColor rgb="FFC00000"/>
        </patternFill>
      </fill>
    </dxf>
    <dxf>
      <fill>
        <patternFill>
          <bgColor rgb="FF92D050"/>
        </patternFill>
      </fill>
    </dxf>
    <dxf>
      <fill>
        <patternFill>
          <bgColor rgb="FF92D050"/>
        </patternFill>
      </fill>
    </dxf>
    <dxf>
      <fill>
        <patternFill>
          <bgColor theme="7" tint="0.79998168889431442"/>
        </patternFill>
      </fill>
    </dxf>
    <dxf>
      <fill>
        <patternFill>
          <bgColor rgb="FFFFC000"/>
        </patternFill>
      </fill>
    </dxf>
    <dxf>
      <fill>
        <patternFill>
          <bgColor rgb="FFC00000"/>
        </patternFill>
      </fill>
    </dxf>
    <dxf>
      <fill>
        <patternFill>
          <bgColor rgb="FF00B050"/>
        </patternFill>
      </fill>
    </dxf>
    <dxf>
      <fill>
        <patternFill patternType="none">
          <bgColor auto="1"/>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C00000"/>
        </patternFill>
      </fill>
    </dxf>
    <dxf>
      <fill>
        <patternFill>
          <bgColor rgb="FF92D050"/>
        </patternFill>
      </fill>
    </dxf>
    <dxf>
      <fill>
        <patternFill>
          <bgColor rgb="FF00B050"/>
        </patternFill>
      </fill>
    </dxf>
    <dxf>
      <fill>
        <patternFill>
          <bgColor rgb="FFFEF3B0"/>
        </patternFill>
      </fill>
    </dxf>
    <dxf>
      <fill>
        <patternFill>
          <bgColor rgb="FFFFC00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bgColor rgb="FFC0000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rgb="FFFFC000"/>
        </patternFill>
      </fill>
    </dxf>
    <dxf>
      <fill>
        <patternFill patternType="none">
          <bgColor auto="1"/>
        </patternFill>
      </fill>
    </dxf>
    <dxf>
      <fill>
        <patternFill>
          <bgColor theme="7" tint="0.79998168889431442"/>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FEF3B0"/>
        </patternFill>
      </fill>
    </dxf>
    <dxf>
      <fill>
        <patternFill>
          <bgColor rgb="FFFFC00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patternType="none">
          <bgColor auto="1"/>
        </patternFill>
      </fill>
    </dxf>
    <dxf>
      <fill>
        <patternFill>
          <bgColor theme="7" tint="0.79998168889431442"/>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patternType="none">
          <bgColor auto="1"/>
        </patternFill>
      </fill>
    </dxf>
    <dxf>
      <fill>
        <patternFill>
          <bgColor rgb="FF92D05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C00000"/>
        </patternFill>
      </fill>
    </dxf>
    <dxf>
      <fill>
        <patternFill patternType="none">
          <bgColor auto="1"/>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FEF3B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00B050"/>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patternType="none">
          <bgColor auto="1"/>
        </patternFill>
      </fill>
    </dxf>
    <dxf>
      <fill>
        <patternFill>
          <bgColor rgb="FF00B050"/>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rgb="FF00B050"/>
        </patternFill>
      </fill>
    </dxf>
    <dxf>
      <fill>
        <patternFill patternType="none">
          <bgColor auto="1"/>
        </patternFill>
      </fill>
    </dxf>
    <dxf>
      <fill>
        <patternFill>
          <bgColor rgb="FFC00000"/>
        </patternFill>
      </fill>
    </dxf>
    <dxf>
      <fill>
        <patternFill>
          <bgColor rgb="FFFFC000"/>
        </patternFill>
      </fill>
    </dxf>
    <dxf>
      <fill>
        <patternFill>
          <bgColor theme="7" tint="0.79998168889431442"/>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patternType="none">
          <bgColor auto="1"/>
        </patternFill>
      </fill>
    </dxf>
    <dxf>
      <fill>
        <patternFill>
          <bgColor rgb="FFC00000"/>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FEF3B0"/>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patternType="none">
          <bgColor auto="1"/>
        </patternFill>
      </fill>
    </dxf>
    <dxf>
      <fill>
        <patternFill>
          <bgColor rgb="FF92D050"/>
        </patternFill>
      </fill>
    </dxf>
    <dxf>
      <fill>
        <patternFill>
          <bgColor theme="7" tint="0.79998168889431442"/>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C0000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00B050"/>
        </patternFill>
      </fill>
    </dxf>
    <dxf>
      <fill>
        <patternFill>
          <bgColor rgb="FF92D050"/>
        </patternFill>
      </fill>
    </dxf>
    <dxf>
      <fill>
        <patternFill patternType="none">
          <bgColor auto="1"/>
        </patternFill>
      </fill>
    </dxf>
    <dxf>
      <fill>
        <patternFill>
          <bgColor rgb="FFFFC000"/>
        </patternFill>
      </fill>
    </dxf>
    <dxf>
      <fill>
        <patternFill>
          <bgColor theme="7" tint="0.79998168889431442"/>
        </patternFill>
      </fill>
    </dxf>
    <dxf>
      <fill>
        <patternFill>
          <bgColor rgb="FFC00000"/>
        </patternFill>
      </fill>
    </dxf>
    <dxf>
      <fill>
        <patternFill>
          <bgColor rgb="FF00B050"/>
        </patternFill>
      </fill>
    </dxf>
    <dxf>
      <fill>
        <patternFill patternType="none">
          <bgColor auto="1"/>
        </patternFill>
      </fill>
    </dxf>
    <dxf>
      <fill>
        <patternFill>
          <bgColor rgb="FFC00000"/>
        </patternFill>
      </fill>
    </dxf>
    <dxf>
      <fill>
        <patternFill>
          <bgColor theme="7" tint="0.79998168889431442"/>
        </patternFill>
      </fill>
    </dxf>
    <dxf>
      <fill>
        <patternFill>
          <bgColor rgb="FFFFC000"/>
        </patternFill>
      </fill>
    </dxf>
    <dxf>
      <fill>
        <patternFill>
          <bgColor rgb="FF92D050"/>
        </patternFill>
      </fill>
    </dxf>
    <dxf>
      <fill>
        <patternFill>
          <bgColor rgb="FFFFC000"/>
        </patternFill>
      </fill>
    </dxf>
    <dxf>
      <fill>
        <patternFill>
          <bgColor rgb="FFC00000"/>
        </patternFill>
      </fill>
    </dxf>
    <dxf>
      <fill>
        <patternFill>
          <bgColor rgb="FF92D050"/>
        </patternFill>
      </fill>
    </dxf>
    <dxf>
      <fill>
        <patternFill>
          <bgColor rgb="FFFEF3B0"/>
        </patternFill>
      </fill>
    </dxf>
    <dxf>
      <fill>
        <patternFill>
          <bgColor rgb="FF00B05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patternType="none">
          <bgColor auto="1"/>
        </patternFill>
      </fill>
    </dxf>
    <dxf>
      <fill>
        <patternFill>
          <bgColor theme="7" tint="0.79998168889431442"/>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bgColor rgb="FF00B050"/>
        </patternFill>
      </fill>
    </dxf>
    <dxf>
      <fill>
        <patternFill>
          <bgColor rgb="FF92D050"/>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bgColor rgb="FF00B050"/>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bgColor rgb="FF92D050"/>
        </patternFill>
      </fill>
    </dxf>
    <dxf>
      <fill>
        <patternFill>
          <bgColor rgb="FFC00000"/>
        </patternFill>
      </fill>
    </dxf>
    <dxf>
      <fill>
        <patternFill>
          <bgColor rgb="FF00B050"/>
        </patternFill>
      </fill>
    </dxf>
    <dxf>
      <fill>
        <patternFill>
          <bgColor theme="7" tint="0.79998168889431442"/>
        </patternFill>
      </fill>
    </dxf>
    <dxf>
      <fill>
        <patternFill patternType="none">
          <bgColor auto="1"/>
        </patternFill>
      </fill>
    </dxf>
    <dxf>
      <fill>
        <patternFill>
          <bgColor rgb="FF00B050"/>
        </patternFill>
      </fill>
    </dxf>
    <dxf>
      <fill>
        <patternFill patternType="none">
          <bgColor auto="1"/>
        </patternFill>
      </fill>
    </dxf>
    <dxf>
      <fill>
        <patternFill>
          <bgColor rgb="FFC00000"/>
        </patternFill>
      </fill>
    </dxf>
    <dxf>
      <fill>
        <patternFill>
          <bgColor rgb="FFFFC000"/>
        </patternFill>
      </fill>
    </dxf>
    <dxf>
      <fill>
        <patternFill>
          <bgColor theme="7" tint="0.79998168889431442"/>
        </patternFill>
      </fill>
    </dxf>
    <dxf>
      <fill>
        <patternFill>
          <bgColor rgb="FF92D050"/>
        </patternFill>
      </fill>
    </dxf>
    <dxf>
      <fill>
        <patternFill>
          <bgColor rgb="FF92D050"/>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theme="7" tint="0.79998168889431442"/>
        </patternFill>
      </fill>
    </dxf>
    <dxf>
      <fill>
        <patternFill>
          <bgColor rgb="FF00B050"/>
        </patternFill>
      </fill>
    </dxf>
    <dxf>
      <fill>
        <patternFill>
          <bgColor rgb="FFFEF3B0"/>
        </patternFill>
      </fill>
    </dxf>
    <dxf>
      <fill>
        <patternFill>
          <bgColor rgb="FFC000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patternType="none">
          <bgColor auto="1"/>
        </patternFill>
      </fill>
    </dxf>
    <dxf>
      <fill>
        <patternFill>
          <bgColor rgb="FF92D050"/>
        </patternFill>
      </fill>
    </dxf>
    <dxf>
      <fill>
        <patternFill>
          <bgColor rgb="FF00B050"/>
        </patternFill>
      </fill>
    </dxf>
    <dxf>
      <fill>
        <patternFill>
          <bgColor theme="7" tint="0.79998168889431442"/>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FFC00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theme="7" tint="0.79998168889431442"/>
        </patternFill>
      </fill>
    </dxf>
    <dxf>
      <fill>
        <patternFill patternType="none">
          <bgColor auto="1"/>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rgb="FFFEF3B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theme="7" tint="0.79998168889431442"/>
        </patternFill>
      </fill>
    </dxf>
    <dxf>
      <fill>
        <patternFill>
          <bgColor rgb="FF00B050"/>
        </patternFill>
      </fill>
    </dxf>
    <dxf>
      <fill>
        <patternFill>
          <bgColor rgb="FFC00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00B050"/>
        </patternFill>
      </fill>
    </dxf>
    <dxf>
      <fill>
        <patternFill>
          <bgColor rgb="FFFEF3B0"/>
        </patternFill>
      </fill>
    </dxf>
    <dxf>
      <fill>
        <patternFill>
          <bgColor rgb="FF92D05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theme="7" tint="0.79998168889431442"/>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rgb="FF00B05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C00000"/>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bgColor rgb="FF00B050"/>
        </patternFill>
      </fill>
    </dxf>
    <dxf>
      <fill>
        <patternFill>
          <bgColor rgb="FF92D050"/>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92D050"/>
        </patternFill>
      </fill>
    </dxf>
    <dxf>
      <fill>
        <patternFill>
          <bgColor rgb="FFC00000"/>
        </patternFill>
      </fill>
    </dxf>
    <dxf>
      <fill>
        <patternFill>
          <bgColor rgb="FF00B050"/>
        </patternFill>
      </fill>
    </dxf>
    <dxf>
      <fill>
        <patternFill>
          <bgColor theme="7" tint="0.79998168889431442"/>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bgColor rgb="FFFFC00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FFC00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rgb="FFFFC000"/>
        </patternFill>
      </fill>
    </dxf>
    <dxf>
      <fill>
        <patternFill>
          <bgColor rgb="FF92D050"/>
        </patternFill>
      </fill>
    </dxf>
    <dxf>
      <fill>
        <patternFill>
          <bgColor rgb="FFFEF3B0"/>
        </patternFill>
      </fill>
    </dxf>
    <dxf>
      <fill>
        <patternFill>
          <bgColor rgb="FF00B050"/>
        </patternFill>
      </fill>
    </dxf>
    <dxf>
      <fill>
        <patternFill>
          <bgColor rgb="FFC0000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rgb="FF00B050"/>
        </patternFill>
      </fill>
    </dxf>
    <dxf>
      <fill>
        <patternFill patternType="none">
          <bgColor auto="1"/>
        </patternFill>
      </fill>
    </dxf>
    <dxf>
      <fill>
        <patternFill>
          <bgColor theme="7" tint="0.79998168889431442"/>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C0000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bgColor rgb="FFC00000"/>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patternType="none">
          <bgColor auto="1"/>
        </patternFill>
      </fill>
    </dxf>
    <dxf>
      <fill>
        <patternFill>
          <bgColor rgb="FF00B050"/>
        </patternFill>
      </fill>
    </dxf>
    <dxf>
      <fill>
        <patternFill>
          <bgColor theme="7" tint="0.79998168889431442"/>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bgColor rgb="FFC00000"/>
        </patternFill>
      </fill>
    </dxf>
    <dxf>
      <fill>
        <patternFill patternType="none">
          <bgColor auto="1"/>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rgb="FF00B050"/>
        </patternFill>
      </fill>
    </dxf>
    <dxf>
      <fill>
        <patternFill>
          <bgColor theme="7" tint="0.79998168889431442"/>
        </patternFill>
      </fill>
    </dxf>
    <dxf>
      <fill>
        <patternFill>
          <bgColor rgb="FFC00000"/>
        </patternFill>
      </fill>
    </dxf>
    <dxf>
      <fill>
        <patternFill>
          <bgColor theme="7" tint="0.79998168889431442"/>
        </patternFill>
      </fill>
    </dxf>
    <dxf>
      <fill>
        <patternFill>
          <bgColor rgb="FFC00000"/>
        </patternFill>
      </fill>
    </dxf>
    <dxf>
      <fill>
        <patternFill>
          <bgColor rgb="FFFFC000"/>
        </patternFill>
      </fill>
    </dxf>
    <dxf>
      <fill>
        <patternFill>
          <bgColor rgb="FF92D050"/>
        </patternFill>
      </fill>
    </dxf>
    <dxf>
      <fill>
        <patternFill>
          <bgColor rgb="FF00B050"/>
        </patternFill>
      </fill>
    </dxf>
    <dxf>
      <fill>
        <patternFill patternType="none">
          <bgColor auto="1"/>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EF3B0"/>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patternType="none">
          <bgColor auto="1"/>
        </patternFill>
      </fill>
    </dxf>
    <dxf>
      <fill>
        <patternFill>
          <bgColor rgb="FF00B050"/>
        </patternFill>
      </fill>
    </dxf>
    <dxf>
      <fill>
        <patternFill>
          <bgColor theme="7" tint="0.79998168889431442"/>
        </patternFill>
      </fill>
    </dxf>
    <dxf>
      <fill>
        <patternFill>
          <bgColor rgb="FF92D050"/>
        </patternFill>
      </fill>
    </dxf>
    <dxf>
      <fill>
        <patternFill>
          <bgColor rgb="FFFFC000"/>
        </patternFill>
      </fill>
    </dxf>
    <dxf>
      <fill>
        <patternFill>
          <bgColor rgb="FFC00000"/>
        </patternFill>
      </fill>
    </dxf>
    <dxf>
      <fill>
        <patternFill>
          <bgColor rgb="FF00B050"/>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bgColor rgb="FF92D050"/>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rgb="FF00B050"/>
        </patternFill>
      </fill>
    </dxf>
    <dxf>
      <fill>
        <patternFill>
          <bgColor rgb="FFC00000"/>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theme="7" tint="0.79998168889431442"/>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rgb="FFFEF3B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rgb="FF00B050"/>
        </patternFill>
      </fill>
    </dxf>
    <dxf>
      <fill>
        <patternFill>
          <bgColor theme="7" tint="0.79998168889431442"/>
        </patternFill>
      </fill>
    </dxf>
    <dxf>
      <fill>
        <patternFill>
          <bgColor rgb="FF00B050"/>
        </patternFill>
      </fill>
    </dxf>
    <dxf>
      <fill>
        <patternFill patternType="none">
          <bgColor auto="1"/>
        </patternFill>
      </fill>
    </dxf>
    <dxf>
      <fill>
        <patternFill>
          <bgColor rgb="FFC00000"/>
        </patternFill>
      </fill>
    </dxf>
    <dxf>
      <fill>
        <patternFill>
          <bgColor rgb="FF92D050"/>
        </patternFill>
      </fill>
    </dxf>
    <dxf>
      <fill>
        <patternFill>
          <bgColor theme="7" tint="0.79998168889431442"/>
        </patternFill>
      </fill>
    </dxf>
    <dxf>
      <fill>
        <patternFill>
          <bgColor rgb="FFFFC000"/>
        </patternFill>
      </fill>
    </dxf>
    <dxf>
      <fill>
        <patternFill>
          <bgColor rgb="FF92D050"/>
        </patternFill>
      </fill>
    </dxf>
    <dxf>
      <fill>
        <patternFill>
          <bgColor theme="7" tint="0.79998168889431442"/>
        </patternFill>
      </fill>
    </dxf>
    <dxf>
      <fill>
        <patternFill>
          <bgColor rgb="FFFFC000"/>
        </patternFill>
      </fill>
    </dxf>
    <dxf>
      <fill>
        <patternFill patternType="none">
          <bgColor auto="1"/>
        </patternFill>
      </fill>
    </dxf>
    <dxf>
      <fill>
        <patternFill>
          <bgColor rgb="FF00B050"/>
        </patternFill>
      </fill>
    </dxf>
    <dxf>
      <fill>
        <patternFill>
          <bgColor rgb="FFC00000"/>
        </patternFill>
      </fill>
    </dxf>
    <dxf>
      <fill>
        <patternFill>
          <bgColor rgb="FF00B050"/>
        </patternFill>
      </fill>
    </dxf>
    <dxf>
      <fill>
        <patternFill>
          <bgColor rgb="FFFFC000"/>
        </patternFill>
      </fill>
    </dxf>
    <dxf>
      <fill>
        <patternFill patternType="none">
          <bgColor auto="1"/>
        </patternFill>
      </fill>
    </dxf>
    <dxf>
      <fill>
        <patternFill>
          <bgColor rgb="FFC00000"/>
        </patternFill>
      </fill>
    </dxf>
    <dxf>
      <fill>
        <patternFill>
          <bgColor theme="7" tint="0.79998168889431442"/>
        </patternFill>
      </fill>
    </dxf>
    <dxf>
      <fill>
        <patternFill>
          <bgColor rgb="FF92D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rgb="FF00B050"/>
        </patternFill>
      </fill>
    </dxf>
    <dxf>
      <fill>
        <patternFill>
          <bgColor rgb="FF00B050"/>
        </patternFill>
      </fill>
    </dxf>
    <dxf>
      <fill>
        <patternFill>
          <bgColor rgb="FFC00000"/>
        </patternFill>
      </fill>
    </dxf>
    <dxf>
      <fill>
        <patternFill>
          <bgColor rgb="FF92D05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EF3B0"/>
        </patternFill>
      </fill>
    </dxf>
    <dxf>
      <fill>
        <patternFill>
          <bgColor rgb="FF92D050"/>
        </patternFill>
      </fill>
    </dxf>
    <dxf>
      <fill>
        <patternFill>
          <bgColor rgb="FF00B050"/>
        </patternFill>
      </fill>
    </dxf>
    <dxf>
      <fill>
        <patternFill>
          <bgColor rgb="FFFFC000"/>
        </patternFill>
      </fill>
    </dxf>
    <dxf>
      <fill>
        <patternFill>
          <bgColor rgb="FFFF0000"/>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bgColor theme="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bgColor theme="0"/>
        </patternFill>
      </fill>
    </dxf>
    <dxf>
      <fill>
        <patternFill>
          <bgColor rgb="FFFFC000"/>
        </patternFill>
      </fill>
    </dxf>
    <dxf>
      <fill>
        <patternFill>
          <bgColor rgb="FFC000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s>
  <tableStyles count="0" defaultTableStyle="TableStyleMedium2" defaultPivotStyle="PivotStyleLight16"/>
  <colors>
    <mruColors>
      <color rgb="FFFEF3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6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225425</xdr:colOff>
      <xdr:row>33</xdr:row>
      <xdr:rowOff>139700</xdr:rowOff>
    </xdr:from>
    <xdr:to>
      <xdr:col>3</xdr:col>
      <xdr:colOff>445105</xdr:colOff>
      <xdr:row>36</xdr:row>
      <xdr:rowOff>142724</xdr:rowOff>
    </xdr:to>
    <xdr:pic>
      <xdr:nvPicPr>
        <xdr:cNvPr id="4" name="Picture 4">
          <a:extLst>
            <a:ext uri="{FF2B5EF4-FFF2-40B4-BE49-F238E27FC236}">
              <a16:creationId xmlns:a16="http://schemas.microsoft.com/office/drawing/2014/main" id="{25540A15-377C-4214-940B-10B94A764E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5025" y="6988175"/>
          <a:ext cx="1442055" cy="549124"/>
        </a:xfrm>
        <a:prstGeom prst="rect">
          <a:avLst/>
        </a:prstGeom>
      </xdr:spPr>
    </xdr:pic>
    <xdr:clientData/>
  </xdr:twoCellAnchor>
  <xdr:twoCellAnchor editAs="oneCell">
    <xdr:from>
      <xdr:col>3</xdr:col>
      <xdr:colOff>57150</xdr:colOff>
      <xdr:row>3</xdr:row>
      <xdr:rowOff>120650</xdr:rowOff>
    </xdr:from>
    <xdr:to>
      <xdr:col>9</xdr:col>
      <xdr:colOff>354239</xdr:colOff>
      <xdr:row>11</xdr:row>
      <xdr:rowOff>38640</xdr:rowOff>
    </xdr:to>
    <xdr:pic>
      <xdr:nvPicPr>
        <xdr:cNvPr id="5" name="Picture 4" descr="New look for London Borough of Harrow – London Borough of Harrow">
          <a:extLst>
            <a:ext uri="{FF2B5EF4-FFF2-40B4-BE49-F238E27FC236}">
              <a16:creationId xmlns:a16="http://schemas.microsoft.com/office/drawing/2014/main" id="{398E8877-CDB1-4B60-9EE4-82D61797557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9978" b="24917"/>
        <a:stretch/>
      </xdr:blipFill>
      <xdr:spPr bwMode="auto">
        <a:xfrm>
          <a:off x="1885950" y="663575"/>
          <a:ext cx="3954689" cy="1461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goodchild\Documents\Environ\Contracts\Current%20Clients\LG%20EMS\61C12685%20London%20Gateway%20Gap%20Analysis%202009\Gap%20Analysis%20Dec%2009\61C12685_1%20London%20Gateway%2014001%20Gap%20Analysis%20Dec%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ACTS/C0146%20-%20Arun%20DPD%20SA/Reports%20&amp;%20Deliverables/Site%20Assessment/C0146_Site%20Assessments_GBR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DOWS\Temporary%20Internet%20Files\Content.IE5\TX18IVKF\actionplan(1).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slrgroup-my.sharepoint.com/personal/mike_curran_slrconsulting_com/Documents/Data/CONTRACTS/C0410%20-%20Harrow%20Local%20Plan%20IIA/Reports%20and%20Deliverables/IIA%20Report/V3/C0410_IIA%20Report%20Appendix%20D_Assessment_3.xlsm" TargetMode="External"/><Relationship Id="rId1" Type="http://schemas.openxmlformats.org/officeDocument/2006/relationships/externalLinkPath" Target="/personal/mike_curran_slrconsulting_com/Documents/Data/CONTRACTS/C0410%20-%20Harrow%20Local%20Plan%20IIA/Reports%20and%20Deliverables/IIA%20Report/V3/C0410_IIA%20Report%20Appendix%20D_Assessment_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ENVIRON Disclaimer"/>
      <sheetName val="Executive Summary"/>
      <sheetName val="Gap Analysis Findings"/>
      <sheetName val="ISO 14001 Chart"/>
      <sheetName val="Pivot Summary"/>
      <sheetName val="Action Plan"/>
      <sheetName val="Lists"/>
    </sheetNames>
    <sheetDataSet>
      <sheetData sheetId="0" refreshError="1"/>
      <sheetData sheetId="1" refreshError="1"/>
      <sheetData sheetId="2"/>
      <sheetData sheetId="3" refreshError="1"/>
      <sheetData sheetId="4" refreshError="1"/>
      <sheetData sheetId="5" refreshError="1"/>
      <sheetData sheetId="6" refreshError="1"/>
      <sheetData sheetId="7">
        <row r="4">
          <cell r="B4" t="str">
            <v>ISO 14001:2004</v>
          </cell>
          <cell r="F4" t="str">
            <v>Not Started</v>
          </cell>
        </row>
        <row r="5">
          <cell r="B5" t="str">
            <v>OHSAS 18001:2007</v>
          </cell>
          <cell r="F5" t="str">
            <v>Starting</v>
          </cell>
        </row>
        <row r="6">
          <cell r="B6" t="str">
            <v>IFC Performance Standard 1: Social and Environmental Assessment and Management Systems</v>
          </cell>
          <cell r="F6" t="str">
            <v>In-Progress</v>
          </cell>
        </row>
        <row r="7">
          <cell r="B7" t="str">
            <v>IFC Performance Standard 2: Labor and Working Conditions</v>
          </cell>
          <cell r="F7" t="str">
            <v>Almost Complete</v>
          </cell>
        </row>
        <row r="8">
          <cell r="B8" t="str">
            <v>IFC Performance Standard 3: Pollution Prevention and Abatement</v>
          </cell>
          <cell r="F8" t="str">
            <v>Completed</v>
          </cell>
        </row>
        <row r="9">
          <cell r="B9" t="str">
            <v>IFC Performance Standard 4: Community Health, Safety and Security</v>
          </cell>
        </row>
        <row r="10">
          <cell r="B10" t="str">
            <v>IFC Performance Standard 5: Land Acquisition and Involuntary Resettlement</v>
          </cell>
        </row>
        <row r="11">
          <cell r="B11" t="str">
            <v>IFC Performance Standard 6: Biodiversity Conservation and Sustainable Natural Resource Management</v>
          </cell>
        </row>
        <row r="12">
          <cell r="B12" t="str">
            <v>IFC Performance Standard 7: Indigenous Peoples</v>
          </cell>
        </row>
        <row r="13">
          <cell r="B13" t="str">
            <v>IFC Performance Standard 8: Cultural Heritage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isclaimer"/>
      <sheetName val="RAG Criteria"/>
      <sheetName val="Cumulative Effects"/>
      <sheetName val="RAG"/>
      <sheetName val="17BE1"/>
      <sheetName val="M4"/>
      <sheetName val="BR5"/>
      <sheetName val="BR10"/>
      <sheetName val="BR12"/>
      <sheetName val="BR19"/>
      <sheetName val="BR23911"/>
      <sheetName val="M7B"/>
      <sheetName val="M7A"/>
      <sheetName val="114"/>
      <sheetName val="FP20"/>
      <sheetName val="18P2"/>
      <sheetName val="P20"/>
      <sheetName val="18P3"/>
      <sheetName val="P5408"/>
      <sheetName val="17M1"/>
      <sheetName val="18BR2"/>
      <sheetName val="18FP1"/>
      <sheetName val="18P1"/>
      <sheetName val="69"/>
      <sheetName val="BR1913"/>
      <sheetName val="BR19811"/>
      <sheetName val="FP17"/>
      <sheetName val="NEWBR1"/>
      <sheetName val="Pivot Table"/>
      <sheetName val="Pivot Graph"/>
    </sheetNames>
    <sheetDataSet>
      <sheetData sheetId="0"/>
      <sheetData sheetId="1"/>
      <sheetData sheetId="2"/>
      <sheetData sheetId="3"/>
      <sheetData sheetId="4">
        <row r="20">
          <cell r="BT20" t="str">
            <v>R</v>
          </cell>
        </row>
        <row r="21">
          <cell r="BT21" t="str">
            <v>A</v>
          </cell>
        </row>
        <row r="22">
          <cell r="BT22" t="str">
            <v>G</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T6" t="str">
            <v>Yes</v>
          </cell>
          <cell r="U6" t="str">
            <v>Direct</v>
          </cell>
          <cell r="V6" t="str">
            <v>Short</v>
          </cell>
          <cell r="W6" t="str">
            <v>Permanent/ Irreversible</v>
          </cell>
          <cell r="Z6" t="str">
            <v>Significant Positive</v>
          </cell>
        </row>
        <row r="7">
          <cell r="T7" t="str">
            <v>No</v>
          </cell>
          <cell r="U7" t="str">
            <v>Indirect</v>
          </cell>
          <cell r="V7" t="str">
            <v>Medium</v>
          </cell>
          <cell r="W7" t="str">
            <v>Permanent/ Reversible</v>
          </cell>
          <cell r="Z7" t="str">
            <v>Significant Negative</v>
          </cell>
        </row>
        <row r="8">
          <cell r="T8" t="str">
            <v>N/A</v>
          </cell>
          <cell r="U8" t="str">
            <v>Cumulative</v>
          </cell>
          <cell r="V8" t="str">
            <v>Long</v>
          </cell>
          <cell r="W8" t="str">
            <v>Temporary/ Irreversible</v>
          </cell>
          <cell r="Z8" t="str">
            <v>Minor Positive</v>
          </cell>
        </row>
        <row r="9">
          <cell r="U9" t="str">
            <v>N/A</v>
          </cell>
          <cell r="V9" t="str">
            <v>Short/ Medium</v>
          </cell>
          <cell r="W9" t="str">
            <v>Temporary/ Reversible</v>
          </cell>
          <cell r="Z9" t="str">
            <v>Minor Negative</v>
          </cell>
        </row>
        <row r="10">
          <cell r="V10" t="str">
            <v>Medium/ Long</v>
          </cell>
          <cell r="W10" t="str">
            <v>N/A</v>
          </cell>
          <cell r="Z10" t="str">
            <v>Neutral</v>
          </cell>
        </row>
        <row r="11">
          <cell r="T11" t="str">
            <v>Local/ Low</v>
          </cell>
          <cell r="V11" t="str">
            <v>N/A</v>
          </cell>
          <cell r="Z11" t="str">
            <v>Uncertain</v>
          </cell>
        </row>
        <row r="12">
          <cell r="T12" t="str">
            <v>Local/ Medium</v>
          </cell>
        </row>
        <row r="13">
          <cell r="T13" t="str">
            <v>Local/ High</v>
          </cell>
        </row>
        <row r="14">
          <cell r="T14" t="str">
            <v>Regional/ Low</v>
          </cell>
        </row>
        <row r="15">
          <cell r="T15" t="str">
            <v>Regional/ Medium</v>
          </cell>
        </row>
        <row r="16">
          <cell r="T16" t="str">
            <v>Regional/ High</v>
          </cell>
        </row>
        <row r="17">
          <cell r="T17" t="str">
            <v>National/ Low</v>
          </cell>
        </row>
        <row r="18">
          <cell r="T18" t="str">
            <v>National/ Medium</v>
          </cell>
        </row>
        <row r="19">
          <cell r="T19" t="str">
            <v>National/ High</v>
          </cell>
        </row>
        <row r="20">
          <cell r="T20" t="str">
            <v>N/A</v>
          </cell>
        </row>
      </sheetData>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YaGlSMVuUauK4eri7-J9SswXehdxI9GkhRc4v1qecYH8eN7Mq2ySpk4ybgTqhd_" itemId="01QBOLGBRKHGS3XVNLYFEKY3QKJKI2WTA2">
      <xxl21:absoluteUrl r:id="rId2"/>
    </xxl21:alternateUrls>
    <sheetNames>
      <sheetName val="Front Page"/>
      <sheetName val="Disclaimer"/>
      <sheetName val="Methodology"/>
      <sheetName val="Significance description"/>
      <sheetName val="Summary"/>
      <sheetName val="Sheet46"/>
      <sheetName val="Option B"/>
      <sheetName val="Option C"/>
      <sheetName val="Option D"/>
      <sheetName val="BLANK"/>
      <sheetName val="Spatial_Strategy"/>
      <sheetName val="SS_ALT_1"/>
      <sheetName val="SS_ALT_2"/>
      <sheetName val="Strategic_Policy_01"/>
      <sheetName val="GR1_Development_Standard"/>
      <sheetName val="GR2_Inclusive_Neighbourhoods"/>
      <sheetName val="GR3_Connecting_Places"/>
      <sheetName val="GR4_Building_Heights"/>
      <sheetName val="GR5_View_Management"/>
      <sheetName val="GR6_Areas_of_Special_Character"/>
      <sheetName val="GR6_ALT_1"/>
      <sheetName val="GR7_External_Lighting"/>
      <sheetName val="GR8_Shopfronts_and_Forecourts"/>
      <sheetName val="GR9_Advertisements_and_Displays"/>
      <sheetName val="GR10_Gardens_and_Amenity_Areas"/>
      <sheetName val="GR10_ALT_1"/>
      <sheetName val="GR10_ALT_2"/>
      <sheetName val="GR11_Planning_Obligations"/>
      <sheetName val="Strategic_Policy_02"/>
      <sheetName val="HE1_Heritage_Assets"/>
      <sheetName val="HE2_Enabling_Development"/>
      <sheetName val="Strategic_Policy_03"/>
      <sheetName val="Strategic_Policy_03_ALT1"/>
      <sheetName val="Strategic_Policy_03_ALT2"/>
      <sheetName val="HO1_Dwelling_Mix"/>
      <sheetName val="HO1_ALT_1"/>
      <sheetName val="HO1_ALT_2"/>
      <sheetName val="HO1_ALT_3"/>
      <sheetName val="HO1_ALT_4"/>
      <sheetName val="HO2_Conversion_Redevelopment"/>
      <sheetName val="HO2_Alt_1"/>
      <sheetName val="HO2_Alt_2"/>
      <sheetName val="HO2_Alt_3"/>
      <sheetName val="HO2_Alt_4"/>
      <sheetName val="HO2_Alt_5"/>
      <sheetName val="HO2_Alt_6"/>
      <sheetName val="HO3_Small_Sites"/>
      <sheetName val="HO4_Affordable_Housing"/>
      <sheetName val="HO4_ALT_1"/>
      <sheetName val="HO5_Housing_Estates"/>
      <sheetName val="HO5_ALT_1"/>
      <sheetName val="HO5_ALT_2"/>
      <sheetName val="HO6_Accommodation_Older_People"/>
      <sheetName val="HO6_Alt_1"/>
      <sheetName val="HO6_Alt_2"/>
      <sheetName val="HO6_Alt_3"/>
      <sheetName val="HO7_Supported_Accommodation"/>
      <sheetName val="HO7_Alt_1"/>
      <sheetName val="HO8_Student_Accommodation"/>
      <sheetName val="HO8_ALT_1"/>
      <sheetName val="HO8_Alt_2"/>
      <sheetName val="HO9_Large_Scale_Shared_Living"/>
      <sheetName val="HO9_ALT_1"/>
      <sheetName val="HO9_ALT_2"/>
      <sheetName val="HO9_ALT_3"/>
      <sheetName val="HO9_ALT_4"/>
      <sheetName val="HO10_Housing_Shared_Facilities"/>
      <sheetName val="HO10_ALT_1"/>
      <sheetName val="HO10_ALT_2"/>
      <sheetName val="HO10_ALT_3"/>
      <sheetName val="HO10_ALT_4"/>
      <sheetName val="HO11_Self_and_Custom_Build"/>
      <sheetName val="HO12_Gypsy_and_Traveller_Needs"/>
      <sheetName val="HO12_ALT_1"/>
      <sheetName val="HO12_ALT_2"/>
      <sheetName val="Strategic_Policy_04"/>
      <sheetName val="Strategic_Policy_05"/>
      <sheetName val="LE1_Development_Principles"/>
      <sheetName val="LE1_ALT_1"/>
      <sheetName val="LE2_Nighttime_Evening_Economy"/>
      <sheetName val="LE3_Industrial_Land"/>
      <sheetName val="LE3_ALT_1"/>
      <sheetName val="LE3_ALT_2"/>
      <sheetName val="LE4_Culture_Creative_Industries"/>
      <sheetName val="LE5_Tourism_and_Accommodation"/>
      <sheetName val="Strategic_Policy_06"/>
      <sheetName val="CI1_Safeguarding_Infrastructure"/>
      <sheetName val="CI2_Play_and_Informal_Leisure"/>
      <sheetName val="CI3_Sport_and_Recreation"/>
      <sheetName val="CI4_Comms_Infrastructure"/>
      <sheetName val="Strategic_Policy_07"/>
      <sheetName val="GI1_Green_Belt_and_MOL"/>
      <sheetName val="GI2_Open_Space"/>
      <sheetName val="GI2_ALT_1"/>
      <sheetName val="GI3_Biodiversity"/>
      <sheetName val="GI3_ALT_1"/>
      <sheetName val="GI4_Greening_Landscaping_Trees"/>
      <sheetName val="GI5_Food_Growing"/>
      <sheetName val="Strategic_Policy_08"/>
      <sheetName val="CN1_Design_and_Retrofitting"/>
      <sheetName val="CN1_ALT_1"/>
      <sheetName val="CN1_ALT_2"/>
      <sheetName val="CN2_Energy_Infrastructure"/>
      <sheetName val="CN3_Flood_Risk"/>
      <sheetName val="CN4_Drainage"/>
      <sheetName val="CN5_Waterway_Management"/>
      <sheetName val="Strategic_Policy_09"/>
      <sheetName val="CE1_Reducing_and_Managing_Waste"/>
      <sheetName val="CE2_Circular_Economy"/>
      <sheetName val="Strategic_Policy_10"/>
      <sheetName val="M1_Sustainable_Transport"/>
      <sheetName val="M2_Parking"/>
      <sheetName val="M3_Deliveries_and_Construction"/>
      <sheetName val="Drop 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ow r="2">
          <cell r="G2" t="str">
            <v>Significant Positive</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C5D38-3E99-47E7-BBBF-B50AC3228FFA}">
  <sheetPr codeName="Sheet1"/>
  <dimension ref="B2:L39"/>
  <sheetViews>
    <sheetView view="pageBreakPreview" zoomScale="60" zoomScaleNormal="100" workbookViewId="0">
      <selection activeCell="O14" sqref="O14"/>
    </sheetView>
  </sheetViews>
  <sheetFormatPr defaultColWidth="8.7265625" defaultRowHeight="14.5" x14ac:dyDescent="0.35"/>
  <cols>
    <col min="1" max="16384" width="8.7265625" style="4"/>
  </cols>
  <sheetData>
    <row r="2" spans="2:12" x14ac:dyDescent="0.35">
      <c r="B2" s="1"/>
      <c r="C2" s="1"/>
      <c r="D2" s="1"/>
      <c r="E2" s="2"/>
      <c r="F2" s="2"/>
      <c r="G2" s="1"/>
      <c r="H2" s="1"/>
      <c r="I2" s="1"/>
      <c r="J2" s="1"/>
      <c r="K2" s="1"/>
      <c r="L2" s="1"/>
    </row>
    <row r="3" spans="2:12" x14ac:dyDescent="0.35">
      <c r="B3" s="1"/>
      <c r="C3" s="1"/>
      <c r="D3" s="3"/>
      <c r="E3" s="2"/>
      <c r="F3" s="2"/>
      <c r="G3" s="1"/>
      <c r="H3" s="1"/>
      <c r="I3" s="1"/>
      <c r="J3" s="1"/>
      <c r="K3" s="1"/>
      <c r="L3" s="1"/>
    </row>
    <row r="4" spans="2:12" x14ac:dyDescent="0.35">
      <c r="B4" s="1"/>
      <c r="D4" s="8"/>
      <c r="E4" s="6"/>
      <c r="F4" s="7"/>
      <c r="G4" s="1"/>
      <c r="H4" s="1"/>
      <c r="I4" s="1"/>
      <c r="J4" s="1"/>
      <c r="K4" s="1"/>
      <c r="L4" s="1"/>
    </row>
    <row r="5" spans="2:12" x14ac:dyDescent="0.35">
      <c r="B5" s="1"/>
      <c r="D5" s="8"/>
      <c r="E5" s="6"/>
      <c r="F5" s="7"/>
      <c r="G5" s="1"/>
      <c r="H5" s="1"/>
      <c r="I5" s="1"/>
      <c r="J5" s="1"/>
      <c r="K5" s="1"/>
      <c r="L5" s="1"/>
    </row>
    <row r="6" spans="2:12" x14ac:dyDescent="0.35">
      <c r="B6" s="1"/>
      <c r="D6" s="8"/>
      <c r="E6" s="6"/>
      <c r="F6" s="7"/>
      <c r="G6" s="1"/>
      <c r="H6" s="1"/>
      <c r="I6" s="1"/>
      <c r="J6" s="1"/>
      <c r="K6" s="1"/>
      <c r="L6" s="1"/>
    </row>
    <row r="7" spans="2:12" ht="15.5" x14ac:dyDescent="0.35">
      <c r="B7" s="9"/>
      <c r="C7" s="9"/>
      <c r="D7" s="5"/>
      <c r="E7" s="6"/>
      <c r="G7" s="10"/>
      <c r="H7" s="11"/>
      <c r="I7" s="9"/>
      <c r="J7" s="9"/>
      <c r="K7" s="9"/>
      <c r="L7" s="9"/>
    </row>
    <row r="8" spans="2:12" x14ac:dyDescent="0.35">
      <c r="B8" s="1"/>
      <c r="C8" s="162"/>
      <c r="D8" s="162"/>
      <c r="E8" s="162"/>
      <c r="F8" s="162"/>
      <c r="G8" s="162"/>
      <c r="H8" s="162"/>
      <c r="I8" s="162"/>
      <c r="J8" s="162"/>
      <c r="K8" s="162"/>
      <c r="L8" s="1"/>
    </row>
    <row r="9" spans="2:12" x14ac:dyDescent="0.35">
      <c r="B9" s="1"/>
      <c r="C9" s="162"/>
      <c r="D9" s="162"/>
      <c r="E9" s="162"/>
      <c r="F9" s="162"/>
      <c r="G9" s="162"/>
      <c r="H9" s="162"/>
      <c r="I9" s="162"/>
      <c r="J9" s="162"/>
      <c r="K9" s="162"/>
      <c r="L9" s="1"/>
    </row>
    <row r="10" spans="2:12" x14ac:dyDescent="0.35">
      <c r="B10" s="1"/>
      <c r="C10" s="1"/>
      <c r="D10" s="6"/>
      <c r="E10" s="7"/>
      <c r="F10" s="10"/>
      <c r="G10" s="1"/>
      <c r="H10" s="1"/>
      <c r="I10" s="1"/>
      <c r="J10" s="1"/>
      <c r="K10" s="1"/>
      <c r="L10" s="1"/>
    </row>
    <row r="11" spans="2:12" ht="20" x14ac:dyDescent="0.4">
      <c r="B11" s="1"/>
      <c r="C11" s="1"/>
      <c r="D11" s="12"/>
      <c r="E11" s="7"/>
      <c r="F11" s="10"/>
      <c r="G11" s="1"/>
      <c r="H11" s="1"/>
      <c r="I11" s="1"/>
      <c r="J11" s="1"/>
      <c r="K11" s="1"/>
      <c r="L11" s="1"/>
    </row>
    <row r="12" spans="2:12" x14ac:dyDescent="0.35">
      <c r="B12" s="1"/>
      <c r="C12" s="1"/>
      <c r="D12" s="2"/>
      <c r="E12" s="2"/>
      <c r="F12" s="1"/>
      <c r="G12" s="1"/>
      <c r="H12" s="1"/>
      <c r="I12" s="1"/>
      <c r="J12" s="1"/>
      <c r="K12" s="1"/>
      <c r="L12" s="1"/>
    </row>
    <row r="13" spans="2:12" ht="28" x14ac:dyDescent="0.6">
      <c r="B13" s="1"/>
      <c r="C13" s="13"/>
      <c r="D13" s="14"/>
      <c r="E13" s="15"/>
      <c r="F13" s="16"/>
      <c r="G13" s="99" t="s">
        <v>0</v>
      </c>
      <c r="H13" s="15"/>
      <c r="I13" s="15"/>
      <c r="J13" s="15"/>
      <c r="K13" s="15"/>
      <c r="L13" s="1"/>
    </row>
    <row r="14" spans="2:12" ht="28" x14ac:dyDescent="0.6">
      <c r="B14" s="1"/>
      <c r="C14" s="13"/>
      <c r="D14" s="15"/>
      <c r="E14" s="17"/>
      <c r="F14" s="16"/>
      <c r="G14" s="100" t="s">
        <v>936</v>
      </c>
      <c r="H14" s="15"/>
      <c r="I14" s="15"/>
      <c r="J14" s="15"/>
      <c r="K14" s="15"/>
      <c r="L14" s="1"/>
    </row>
    <row r="15" spans="2:12" ht="23" x14ac:dyDescent="0.5">
      <c r="B15" s="1"/>
      <c r="C15" s="1"/>
      <c r="D15" s="15"/>
      <c r="E15" s="15"/>
      <c r="F15" s="16"/>
      <c r="G15" s="15"/>
      <c r="H15" s="15"/>
      <c r="I15" s="15"/>
      <c r="J15" s="16"/>
      <c r="K15" s="15"/>
      <c r="L15" s="1"/>
    </row>
    <row r="16" spans="2:12" ht="20" x14ac:dyDescent="0.4">
      <c r="B16" s="1"/>
      <c r="C16" s="18"/>
      <c r="D16" s="19"/>
      <c r="E16" s="20"/>
      <c r="F16" s="20"/>
      <c r="G16" s="21"/>
      <c r="H16" s="20"/>
      <c r="I16" s="20"/>
      <c r="J16" s="20"/>
      <c r="K16" s="22"/>
      <c r="L16" s="1"/>
    </row>
    <row r="17" spans="2:12" ht="19" x14ac:dyDescent="0.4">
      <c r="B17" s="1"/>
      <c r="C17" s="23"/>
      <c r="D17" s="24"/>
      <c r="E17" s="25"/>
      <c r="F17" s="26"/>
      <c r="G17" s="27"/>
      <c r="H17" s="23"/>
      <c r="I17" s="1"/>
      <c r="J17" s="1"/>
      <c r="K17" s="28"/>
      <c r="L17" s="1"/>
    </row>
    <row r="18" spans="2:12" x14ac:dyDescent="0.35">
      <c r="B18" s="1"/>
      <c r="C18" s="1"/>
      <c r="D18" s="5"/>
      <c r="E18" s="6"/>
      <c r="F18" s="7"/>
      <c r="G18" s="10"/>
      <c r="H18" s="1"/>
      <c r="I18" s="1"/>
      <c r="J18" s="1"/>
      <c r="K18" s="1"/>
      <c r="L18" s="1"/>
    </row>
    <row r="19" spans="2:12" ht="15.5" x14ac:dyDescent="0.35">
      <c r="B19" s="1"/>
      <c r="C19" s="29"/>
      <c r="D19" s="29"/>
      <c r="E19" s="29"/>
      <c r="F19" s="30"/>
      <c r="G19" s="10"/>
      <c r="H19" s="1"/>
      <c r="I19" s="1"/>
      <c r="J19" s="23"/>
      <c r="K19" s="31"/>
      <c r="L19" s="1"/>
    </row>
    <row r="20" spans="2:12" ht="15.5" x14ac:dyDescent="0.35">
      <c r="B20" s="1"/>
      <c r="C20" s="29"/>
      <c r="D20" s="29"/>
      <c r="E20" s="29"/>
      <c r="F20" s="30"/>
      <c r="G20" s="10"/>
      <c r="H20" s="1"/>
      <c r="I20" s="1"/>
      <c r="J20" s="1"/>
      <c r="K20" s="1"/>
      <c r="L20" s="1"/>
    </row>
    <row r="21" spans="2:12" ht="15.5" x14ac:dyDescent="0.35">
      <c r="B21" s="1"/>
      <c r="C21" s="29"/>
      <c r="D21" s="29"/>
      <c r="E21" s="29"/>
      <c r="F21" s="30"/>
      <c r="G21" s="10"/>
      <c r="H21" s="1"/>
      <c r="I21" s="1"/>
      <c r="J21" s="1"/>
      <c r="K21" s="1"/>
      <c r="L21" s="1"/>
    </row>
    <row r="22" spans="2:12" x14ac:dyDescent="0.35">
      <c r="B22" s="1"/>
      <c r="C22" s="29"/>
      <c r="D22" s="29"/>
      <c r="E22" s="29"/>
      <c r="F22" s="2"/>
      <c r="G22" s="1"/>
      <c r="H22" s="1"/>
      <c r="I22" s="1"/>
      <c r="J22" s="1"/>
      <c r="K22" s="1"/>
      <c r="L22" s="1"/>
    </row>
    <row r="23" spans="2:12" ht="15.5" x14ac:dyDescent="0.35">
      <c r="B23" s="1"/>
      <c r="C23" s="29"/>
      <c r="D23" s="29"/>
      <c r="E23" s="29"/>
      <c r="F23" s="32"/>
      <c r="G23" s="10"/>
      <c r="H23" s="1"/>
      <c r="I23" s="1"/>
      <c r="J23" s="23"/>
      <c r="K23" s="33" t="s">
        <v>1</v>
      </c>
      <c r="L23" s="1"/>
    </row>
    <row r="24" spans="2:12" ht="15.5" x14ac:dyDescent="0.35">
      <c r="B24" s="1"/>
      <c r="C24" s="29"/>
      <c r="D24" s="29"/>
      <c r="E24" s="29"/>
      <c r="F24" s="2"/>
      <c r="G24" s="1"/>
      <c r="H24" s="1"/>
      <c r="I24" s="1"/>
      <c r="J24" s="23"/>
      <c r="K24" s="31" t="s">
        <v>2</v>
      </c>
      <c r="L24" s="1"/>
    </row>
    <row r="25" spans="2:12" x14ac:dyDescent="0.35">
      <c r="B25" s="1"/>
      <c r="C25" s="29"/>
      <c r="D25" s="29"/>
      <c r="E25" s="29"/>
      <c r="F25" s="2"/>
      <c r="G25" s="1"/>
      <c r="H25" s="1"/>
      <c r="I25" s="1"/>
      <c r="J25" s="23"/>
      <c r="K25" s="34"/>
      <c r="L25" s="1"/>
    </row>
    <row r="26" spans="2:12" ht="15.5" x14ac:dyDescent="0.35">
      <c r="B26" s="1"/>
      <c r="C26" s="29"/>
      <c r="D26" s="29"/>
      <c r="E26" s="29"/>
      <c r="F26" s="2"/>
      <c r="G26" s="1"/>
      <c r="H26" s="1"/>
      <c r="I26" s="1"/>
      <c r="J26" s="23"/>
      <c r="K26" s="33"/>
      <c r="L26" s="1"/>
    </row>
    <row r="27" spans="2:12" ht="15.5" x14ac:dyDescent="0.35">
      <c r="B27" s="1"/>
      <c r="C27" s="29"/>
      <c r="D27" s="29"/>
      <c r="E27" s="29"/>
      <c r="F27" s="2"/>
      <c r="G27" s="1"/>
      <c r="H27" s="1"/>
      <c r="I27" s="1"/>
      <c r="J27" s="23"/>
      <c r="K27" s="33"/>
      <c r="L27" s="1"/>
    </row>
    <row r="28" spans="2:12" ht="15.5" x14ac:dyDescent="0.35">
      <c r="B28" s="1"/>
      <c r="C28" s="1"/>
      <c r="D28" s="1"/>
      <c r="E28" s="2"/>
      <c r="F28" s="2"/>
      <c r="G28" s="1"/>
      <c r="H28" s="1"/>
      <c r="I28" s="1"/>
      <c r="J28" s="23"/>
      <c r="K28" s="35"/>
      <c r="L28" s="1"/>
    </row>
    <row r="29" spans="2:12" x14ac:dyDescent="0.35">
      <c r="B29" s="1"/>
      <c r="C29" s="1"/>
      <c r="D29" s="1"/>
      <c r="E29" s="2"/>
      <c r="F29" s="2"/>
      <c r="G29" s="1"/>
      <c r="H29" s="1"/>
      <c r="I29" s="1"/>
      <c r="J29" s="23"/>
      <c r="K29" s="23"/>
      <c r="L29" s="1"/>
    </row>
    <row r="30" spans="2:12" ht="15.5" x14ac:dyDescent="0.35">
      <c r="B30" s="1"/>
      <c r="C30" s="1"/>
      <c r="D30" s="1"/>
      <c r="F30" s="2"/>
      <c r="G30" s="1"/>
      <c r="H30" s="1"/>
      <c r="I30" s="1"/>
      <c r="J30" s="23"/>
      <c r="K30" s="33" t="s">
        <v>3</v>
      </c>
      <c r="L30" s="1"/>
    </row>
    <row r="31" spans="2:12" ht="15.5" x14ac:dyDescent="0.35">
      <c r="B31" s="1"/>
      <c r="C31" s="1"/>
      <c r="D31" s="1"/>
      <c r="E31" s="2"/>
      <c r="F31" s="2"/>
      <c r="G31" s="1"/>
      <c r="H31" s="1"/>
      <c r="I31" s="1"/>
      <c r="J31" s="23"/>
      <c r="K31" s="31"/>
      <c r="L31" s="1"/>
    </row>
    <row r="32" spans="2:12" x14ac:dyDescent="0.35">
      <c r="B32" s="1"/>
      <c r="C32" s="1"/>
      <c r="D32" s="1"/>
      <c r="E32" s="2"/>
      <c r="F32" s="2"/>
      <c r="G32" s="1"/>
      <c r="H32" s="1"/>
      <c r="I32" s="1"/>
      <c r="J32" s="1"/>
      <c r="K32" s="1"/>
      <c r="L32" s="1"/>
    </row>
    <row r="33" spans="2:12" x14ac:dyDescent="0.35">
      <c r="B33" s="1"/>
      <c r="C33" s="1"/>
      <c r="D33" s="1"/>
      <c r="E33" s="2"/>
      <c r="F33" s="2"/>
      <c r="G33" s="1"/>
      <c r="H33" s="1"/>
      <c r="I33" s="1"/>
      <c r="J33" s="1"/>
      <c r="K33" s="1"/>
      <c r="L33" s="1"/>
    </row>
    <row r="34" spans="2:12" x14ac:dyDescent="0.35">
      <c r="B34" s="1"/>
      <c r="C34" s="1"/>
      <c r="D34" s="1"/>
      <c r="E34" s="2"/>
      <c r="F34" s="2"/>
      <c r="G34" s="1"/>
      <c r="H34" s="1"/>
      <c r="J34" s="1"/>
      <c r="K34" s="1"/>
      <c r="L34" s="1"/>
    </row>
    <row r="35" spans="2:12" x14ac:dyDescent="0.35">
      <c r="B35" s="1"/>
      <c r="C35" s="1"/>
      <c r="D35" s="1"/>
      <c r="E35" s="2"/>
      <c r="F35" s="2"/>
      <c r="G35" s="1"/>
      <c r="H35" s="1"/>
      <c r="I35" s="1"/>
      <c r="J35" s="1"/>
      <c r="K35" s="1"/>
      <c r="L35" s="1"/>
    </row>
    <row r="36" spans="2:12" x14ac:dyDescent="0.35">
      <c r="B36" s="1"/>
      <c r="C36" s="1"/>
      <c r="D36" s="1"/>
      <c r="E36" s="2"/>
      <c r="F36" s="2"/>
      <c r="G36" s="1"/>
      <c r="H36" s="1"/>
      <c r="I36" s="1"/>
      <c r="J36" s="1"/>
      <c r="K36" s="1"/>
      <c r="L36" s="1"/>
    </row>
    <row r="37" spans="2:12" x14ac:dyDescent="0.35">
      <c r="B37" s="1"/>
      <c r="C37" s="1"/>
      <c r="D37" s="1"/>
      <c r="E37" s="2"/>
      <c r="F37" s="2"/>
      <c r="G37" s="1"/>
      <c r="H37" s="1"/>
      <c r="I37" s="1"/>
      <c r="J37" s="1"/>
      <c r="K37" s="1"/>
      <c r="L37" s="1"/>
    </row>
    <row r="38" spans="2:12" x14ac:dyDescent="0.35">
      <c r="B38" s="1"/>
      <c r="C38" s="1"/>
      <c r="D38" s="1"/>
      <c r="E38" s="2"/>
      <c r="F38" s="2"/>
      <c r="G38" s="1"/>
      <c r="H38" s="1"/>
      <c r="I38" s="1"/>
      <c r="J38" s="1"/>
      <c r="K38" s="1"/>
      <c r="L38" s="1"/>
    </row>
    <row r="39" spans="2:12" x14ac:dyDescent="0.35">
      <c r="B39" s="1"/>
      <c r="C39" s="1"/>
      <c r="D39" s="1"/>
      <c r="E39" s="2"/>
      <c r="F39" s="2"/>
      <c r="G39" s="1"/>
      <c r="H39" s="1"/>
      <c r="I39" s="1"/>
      <c r="J39" s="1"/>
      <c r="K39" s="1"/>
      <c r="L39" s="1"/>
    </row>
  </sheetData>
  <sheetProtection algorithmName="SHA-512" hashValue="scYRGIiF5F/JJLO6cLE/LLu9k+tVqQqo3ESglDfGbgy/4BD6PKDnXZG52Z4Qu4RTlZeI5o9QLVZFaD6OtPR/8A==" saltValue="XKSGetYO3n20bidYv5zsNA==" spinCount="100000" sheet="1" objects="1" scenarios="1"/>
  <mergeCells count="1">
    <mergeCell ref="C8:K9"/>
  </mergeCells>
  <pageMargins left="0.7" right="0.7" top="0.75" bottom="0.75" header="0.3" footer="0.3"/>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9C396-CA22-48D2-8C29-8713FB2A42F3}">
  <sheetPr codeName="Sheet2"/>
  <dimension ref="A1:I44"/>
  <sheetViews>
    <sheetView tabSelected="1" workbookViewId="0">
      <selection activeCell="C22" sqref="C22:G35"/>
    </sheetView>
  </sheetViews>
  <sheetFormatPr defaultColWidth="8.7265625" defaultRowHeight="14.5" x14ac:dyDescent="0.35"/>
  <cols>
    <col min="1" max="3" width="8.7265625" style="4"/>
    <col min="4" max="4" width="25.54296875" style="4" customWidth="1"/>
    <col min="5" max="5" width="11.7265625" style="4" bestFit="1" customWidth="1"/>
    <col min="6" max="6" width="8.453125" style="4" bestFit="1" customWidth="1"/>
    <col min="7" max="7" width="14.26953125" style="4" customWidth="1"/>
    <col min="8" max="16384" width="8.7265625" style="4"/>
  </cols>
  <sheetData>
    <row r="1" spans="1:9" x14ac:dyDescent="0.35">
      <c r="A1" s="23"/>
      <c r="B1" s="23"/>
      <c r="C1" s="23"/>
      <c r="D1" s="36"/>
      <c r="E1" s="37"/>
      <c r="F1" s="37"/>
      <c r="G1" s="23"/>
      <c r="H1" s="23"/>
      <c r="I1" s="23"/>
    </row>
    <row r="2" spans="1:9" x14ac:dyDescent="0.35">
      <c r="A2" s="23"/>
      <c r="B2" s="23"/>
      <c r="C2" s="23"/>
      <c r="D2" s="23"/>
      <c r="E2" s="37"/>
      <c r="F2" s="37"/>
      <c r="G2" s="23"/>
      <c r="H2" s="23"/>
      <c r="I2" s="23"/>
    </row>
    <row r="3" spans="1:9" x14ac:dyDescent="0.35">
      <c r="A3" s="23"/>
      <c r="B3" s="23"/>
      <c r="C3" s="23"/>
      <c r="D3" s="38"/>
      <c r="E3" s="37"/>
      <c r="F3" s="37"/>
      <c r="G3" s="23"/>
      <c r="H3" s="23"/>
      <c r="I3" s="23"/>
    </row>
    <row r="4" spans="1:9" x14ac:dyDescent="0.35">
      <c r="A4" s="23"/>
      <c r="B4" s="23"/>
      <c r="C4" s="39"/>
      <c r="D4" s="40"/>
      <c r="E4" s="41"/>
      <c r="F4" s="41"/>
      <c r="G4" s="42"/>
      <c r="H4" s="23"/>
      <c r="I4" s="23"/>
    </row>
    <row r="5" spans="1:9" ht="28.5" customHeight="1" x14ac:dyDescent="0.35">
      <c r="A5" s="23"/>
      <c r="B5" s="23"/>
      <c r="C5" s="43"/>
      <c r="D5" s="24" t="s">
        <v>4</v>
      </c>
      <c r="E5" s="44" t="s">
        <v>5</v>
      </c>
      <c r="F5" s="23"/>
      <c r="G5" s="45"/>
      <c r="H5" s="23"/>
      <c r="I5" s="23"/>
    </row>
    <row r="6" spans="1:9" x14ac:dyDescent="0.35">
      <c r="A6" s="23"/>
      <c r="B6" s="23"/>
      <c r="C6" s="43"/>
      <c r="D6" s="44"/>
      <c r="E6" s="44"/>
      <c r="F6" s="23"/>
      <c r="G6" s="45"/>
      <c r="H6" s="23"/>
      <c r="I6" s="23"/>
    </row>
    <row r="7" spans="1:9" ht="15.5" x14ac:dyDescent="0.35">
      <c r="A7" s="46"/>
      <c r="B7" s="46"/>
      <c r="C7" s="47"/>
      <c r="D7" s="24" t="s">
        <v>6</v>
      </c>
      <c r="E7" s="48">
        <v>2</v>
      </c>
      <c r="F7" s="23"/>
      <c r="G7" s="49"/>
      <c r="H7" s="50"/>
      <c r="I7" s="46"/>
    </row>
    <row r="8" spans="1:9" x14ac:dyDescent="0.35">
      <c r="A8" s="23"/>
      <c r="B8" s="23"/>
      <c r="C8" s="43"/>
      <c r="D8" s="44"/>
      <c r="E8" s="44"/>
      <c r="F8" s="23"/>
      <c r="G8" s="49"/>
      <c r="H8" s="23"/>
      <c r="I8" s="23"/>
    </row>
    <row r="9" spans="1:9" ht="36" customHeight="1" x14ac:dyDescent="0.35">
      <c r="A9" s="23"/>
      <c r="B9" s="23"/>
      <c r="C9" s="43"/>
      <c r="D9" s="24" t="s">
        <v>8</v>
      </c>
      <c r="E9" s="167" t="s">
        <v>9</v>
      </c>
      <c r="F9" s="167"/>
      <c r="G9" s="168"/>
      <c r="H9" s="23"/>
      <c r="I9" s="23"/>
    </row>
    <row r="10" spans="1:9" x14ac:dyDescent="0.35">
      <c r="A10" s="23"/>
      <c r="B10" s="23"/>
      <c r="C10" s="43"/>
      <c r="D10" s="51"/>
      <c r="E10" s="44"/>
      <c r="F10" s="23"/>
      <c r="G10" s="49"/>
      <c r="H10" s="23"/>
      <c r="I10" s="23"/>
    </row>
    <row r="11" spans="1:9" x14ac:dyDescent="0.35">
      <c r="A11" s="23"/>
      <c r="B11" s="23"/>
      <c r="C11" s="43"/>
      <c r="D11" s="44"/>
      <c r="E11" s="44"/>
      <c r="F11" s="23"/>
      <c r="G11" s="49"/>
      <c r="H11" s="23"/>
      <c r="I11" s="23"/>
    </row>
    <row r="12" spans="1:9" x14ac:dyDescent="0.35">
      <c r="A12" s="23"/>
      <c r="B12" s="23"/>
      <c r="C12" s="43"/>
      <c r="D12" s="44"/>
      <c r="E12" s="44"/>
      <c r="F12" s="23"/>
      <c r="G12" s="49"/>
      <c r="H12" s="23"/>
      <c r="I12" s="23"/>
    </row>
    <row r="13" spans="1:9" x14ac:dyDescent="0.35">
      <c r="A13" s="23"/>
      <c r="B13" s="23"/>
      <c r="C13" s="43"/>
      <c r="D13" s="44"/>
      <c r="E13" s="44"/>
      <c r="F13" s="23"/>
      <c r="G13" s="49"/>
      <c r="H13" s="23"/>
      <c r="I13" s="23"/>
    </row>
    <row r="14" spans="1:9" ht="23.5" customHeight="1" x14ac:dyDescent="0.35">
      <c r="A14" s="23"/>
      <c r="B14" s="23"/>
      <c r="C14" s="43"/>
      <c r="D14" s="24" t="s">
        <v>10</v>
      </c>
      <c r="E14" s="44" t="s">
        <v>11</v>
      </c>
      <c r="F14" s="23"/>
      <c r="G14" s="49"/>
      <c r="H14" s="23"/>
      <c r="I14" s="23"/>
    </row>
    <row r="15" spans="1:9" x14ac:dyDescent="0.35">
      <c r="A15" s="23"/>
      <c r="B15" s="23"/>
      <c r="C15" s="43"/>
      <c r="D15" s="51"/>
      <c r="E15" s="44"/>
      <c r="F15" s="23"/>
      <c r="G15" s="49"/>
      <c r="H15" s="23"/>
      <c r="I15" s="23"/>
    </row>
    <row r="16" spans="1:9" x14ac:dyDescent="0.35">
      <c r="A16" s="23"/>
      <c r="B16" s="23"/>
      <c r="C16" s="43"/>
      <c r="D16" s="24"/>
      <c r="E16" s="44"/>
      <c r="F16" s="23"/>
      <c r="G16" s="49"/>
      <c r="H16" s="23"/>
      <c r="I16" s="23"/>
    </row>
    <row r="17" spans="1:9" x14ac:dyDescent="0.35">
      <c r="A17" s="23"/>
      <c r="B17" s="23"/>
      <c r="C17" s="43"/>
      <c r="D17" s="44"/>
      <c r="E17" s="44"/>
      <c r="F17" s="23"/>
      <c r="G17" s="49"/>
      <c r="H17" s="23"/>
      <c r="I17" s="23"/>
    </row>
    <row r="18" spans="1:9" ht="15.5" x14ac:dyDescent="0.35">
      <c r="A18" s="23"/>
      <c r="B18" s="23"/>
      <c r="C18" s="43"/>
      <c r="D18" s="24"/>
      <c r="E18" s="23"/>
      <c r="F18" s="52"/>
      <c r="G18" s="49"/>
      <c r="H18" s="23"/>
      <c r="I18" s="23"/>
    </row>
    <row r="19" spans="1:9" x14ac:dyDescent="0.35">
      <c r="A19" s="23"/>
      <c r="B19" s="23"/>
      <c r="C19" s="43"/>
      <c r="D19" s="24" t="s">
        <v>12</v>
      </c>
      <c r="E19" s="53">
        <v>45593</v>
      </c>
      <c r="F19" s="23"/>
      <c r="G19" s="49"/>
      <c r="H19" s="23"/>
      <c r="I19" s="23"/>
    </row>
    <row r="20" spans="1:9" ht="15.5" x14ac:dyDescent="0.35">
      <c r="A20" s="23"/>
      <c r="B20" s="23"/>
      <c r="C20" s="54"/>
      <c r="D20" s="55"/>
      <c r="E20" s="56"/>
      <c r="F20" s="56"/>
      <c r="G20" s="57"/>
      <c r="H20" s="23"/>
      <c r="I20" s="23"/>
    </row>
    <row r="21" spans="1:9" ht="15.5" x14ac:dyDescent="0.35">
      <c r="A21" s="23"/>
      <c r="B21" s="23"/>
      <c r="C21" s="23"/>
      <c r="D21" s="23"/>
      <c r="E21" s="58"/>
      <c r="F21" s="58"/>
      <c r="G21" s="27"/>
      <c r="H21" s="23"/>
      <c r="I21" s="23"/>
    </row>
    <row r="22" spans="1:9" ht="14.5" customHeight="1" x14ac:dyDescent="0.35">
      <c r="A22" s="23"/>
      <c r="B22" s="23"/>
      <c r="C22" s="169" t="s">
        <v>13</v>
      </c>
      <c r="D22" s="169"/>
      <c r="E22" s="169"/>
      <c r="F22" s="169"/>
      <c r="G22" s="169"/>
      <c r="H22" s="23"/>
      <c r="I22" s="23"/>
    </row>
    <row r="23" spans="1:9" x14ac:dyDescent="0.35">
      <c r="A23" s="23"/>
      <c r="B23" s="23"/>
      <c r="C23" s="169"/>
      <c r="D23" s="169"/>
      <c r="E23" s="169"/>
      <c r="F23" s="169"/>
      <c r="G23" s="169"/>
      <c r="H23" s="23"/>
      <c r="I23" s="23"/>
    </row>
    <row r="24" spans="1:9" x14ac:dyDescent="0.35">
      <c r="A24" s="23"/>
      <c r="B24" s="23"/>
      <c r="C24" s="169"/>
      <c r="D24" s="169"/>
      <c r="E24" s="169"/>
      <c r="F24" s="169"/>
      <c r="G24" s="169"/>
      <c r="H24" s="23"/>
      <c r="I24" s="23"/>
    </row>
    <row r="25" spans="1:9" x14ac:dyDescent="0.35">
      <c r="A25" s="23"/>
      <c r="B25" s="23"/>
      <c r="C25" s="169"/>
      <c r="D25" s="169"/>
      <c r="E25" s="169"/>
      <c r="F25" s="169"/>
      <c r="G25" s="169"/>
      <c r="H25" s="23"/>
      <c r="I25" s="23"/>
    </row>
    <row r="26" spans="1:9" x14ac:dyDescent="0.35">
      <c r="A26" s="23"/>
      <c r="B26" s="23"/>
      <c r="C26" s="169"/>
      <c r="D26" s="169"/>
      <c r="E26" s="169"/>
      <c r="F26" s="169"/>
      <c r="G26" s="169"/>
      <c r="H26" s="23"/>
      <c r="I26" s="23"/>
    </row>
    <row r="27" spans="1:9" x14ac:dyDescent="0.35">
      <c r="A27" s="23"/>
      <c r="B27" s="23"/>
      <c r="C27" s="169"/>
      <c r="D27" s="169"/>
      <c r="E27" s="169"/>
      <c r="F27" s="169"/>
      <c r="G27" s="169"/>
      <c r="H27" s="23"/>
      <c r="I27" s="23"/>
    </row>
    <row r="28" spans="1:9" x14ac:dyDescent="0.35">
      <c r="A28" s="23"/>
      <c r="B28" s="23"/>
      <c r="C28" s="169"/>
      <c r="D28" s="169"/>
      <c r="E28" s="169"/>
      <c r="F28" s="169"/>
      <c r="G28" s="169"/>
      <c r="H28" s="23"/>
      <c r="I28" s="23"/>
    </row>
    <row r="29" spans="1:9" x14ac:dyDescent="0.35">
      <c r="A29" s="23"/>
      <c r="B29" s="23"/>
      <c r="C29" s="169"/>
      <c r="D29" s="169"/>
      <c r="E29" s="169"/>
      <c r="F29" s="169"/>
      <c r="G29" s="169"/>
      <c r="H29" s="23"/>
      <c r="I29" s="23"/>
    </row>
    <row r="30" spans="1:9" x14ac:dyDescent="0.35">
      <c r="A30" s="23"/>
      <c r="B30" s="23"/>
      <c r="C30" s="169"/>
      <c r="D30" s="169"/>
      <c r="E30" s="169"/>
      <c r="F30" s="169"/>
      <c r="G30" s="169"/>
      <c r="H30" s="23"/>
      <c r="I30" s="23"/>
    </row>
    <row r="31" spans="1:9" x14ac:dyDescent="0.35">
      <c r="A31" s="23"/>
      <c r="B31" s="23"/>
      <c r="C31" s="169"/>
      <c r="D31" s="169"/>
      <c r="E31" s="169"/>
      <c r="F31" s="169"/>
      <c r="G31" s="169"/>
      <c r="H31" s="23"/>
      <c r="I31" s="23"/>
    </row>
    <row r="32" spans="1:9" x14ac:dyDescent="0.35">
      <c r="A32" s="23"/>
      <c r="B32" s="23"/>
      <c r="C32" s="169"/>
      <c r="D32" s="169"/>
      <c r="E32" s="169"/>
      <c r="F32" s="169"/>
      <c r="G32" s="169"/>
      <c r="H32" s="23"/>
      <c r="I32" s="23"/>
    </row>
    <row r="33" spans="1:9" x14ac:dyDescent="0.35">
      <c r="A33" s="23"/>
      <c r="B33" s="23"/>
      <c r="C33" s="170"/>
      <c r="D33" s="170"/>
      <c r="E33" s="170"/>
      <c r="F33" s="170"/>
      <c r="G33" s="170"/>
      <c r="H33" s="23"/>
      <c r="I33" s="23"/>
    </row>
    <row r="34" spans="1:9" x14ac:dyDescent="0.35">
      <c r="A34" s="23"/>
      <c r="B34" s="23"/>
      <c r="C34" s="170"/>
      <c r="D34" s="170"/>
      <c r="E34" s="170"/>
      <c r="F34" s="170"/>
      <c r="G34" s="170"/>
      <c r="H34" s="23"/>
      <c r="I34" s="23"/>
    </row>
    <row r="35" spans="1:9" ht="98.15" customHeight="1" x14ac:dyDescent="0.35">
      <c r="A35" s="23"/>
      <c r="B35" s="23"/>
      <c r="C35" s="170"/>
      <c r="D35" s="170"/>
      <c r="E35" s="170"/>
      <c r="F35" s="170"/>
      <c r="G35" s="170"/>
      <c r="H35" s="23"/>
      <c r="I35" s="23"/>
    </row>
    <row r="36" spans="1:9" x14ac:dyDescent="0.35">
      <c r="A36" s="23"/>
      <c r="B36" s="23"/>
      <c r="C36" s="59"/>
      <c r="D36" s="59"/>
      <c r="E36" s="59"/>
      <c r="F36" s="59"/>
      <c r="G36" s="59"/>
      <c r="H36" s="23"/>
      <c r="I36" s="23"/>
    </row>
    <row r="37" spans="1:9" x14ac:dyDescent="0.35">
      <c r="A37" s="23"/>
      <c r="B37" s="60" t="s">
        <v>14</v>
      </c>
      <c r="C37" s="61"/>
      <c r="D37" s="62"/>
      <c r="E37" s="63"/>
      <c r="F37" s="63"/>
      <c r="G37" s="62"/>
      <c r="H37" s="64"/>
      <c r="I37" s="23"/>
    </row>
    <row r="38" spans="1:9" ht="25" x14ac:dyDescent="0.35">
      <c r="A38" s="65"/>
      <c r="B38" s="171" t="s">
        <v>6</v>
      </c>
      <c r="C38" s="172"/>
      <c r="D38" s="66" t="s">
        <v>15</v>
      </c>
      <c r="E38" s="67" t="s">
        <v>16</v>
      </c>
      <c r="F38" s="68" t="s">
        <v>17</v>
      </c>
      <c r="G38" s="171" t="s">
        <v>18</v>
      </c>
      <c r="H38" s="172"/>
      <c r="I38" s="65"/>
    </row>
    <row r="39" spans="1:9" x14ac:dyDescent="0.35">
      <c r="A39" s="46"/>
      <c r="B39" s="165">
        <v>1</v>
      </c>
      <c r="C39" s="166"/>
      <c r="D39" s="69" t="s">
        <v>19</v>
      </c>
      <c r="E39" s="159">
        <v>45575</v>
      </c>
      <c r="F39" s="70" t="s">
        <v>20</v>
      </c>
      <c r="G39" s="165" t="s">
        <v>21</v>
      </c>
      <c r="H39" s="166"/>
      <c r="I39" s="46"/>
    </row>
    <row r="40" spans="1:9" x14ac:dyDescent="0.35">
      <c r="A40" s="46"/>
      <c r="B40" s="163">
        <v>2</v>
      </c>
      <c r="C40" s="164"/>
      <c r="D40" s="71" t="s">
        <v>966</v>
      </c>
      <c r="E40" s="161">
        <v>45593</v>
      </c>
      <c r="F40" s="70" t="s">
        <v>20</v>
      </c>
      <c r="G40" s="165" t="s">
        <v>21</v>
      </c>
      <c r="H40" s="166"/>
      <c r="I40" s="46"/>
    </row>
    <row r="41" spans="1:9" x14ac:dyDescent="0.35">
      <c r="A41" s="23"/>
      <c r="B41" s="163">
        <v>3</v>
      </c>
      <c r="C41" s="164"/>
      <c r="D41" s="71" t="s">
        <v>970</v>
      </c>
      <c r="E41" s="72">
        <v>45698</v>
      </c>
      <c r="F41" s="73" t="s">
        <v>971</v>
      </c>
      <c r="G41" s="163" t="s">
        <v>972</v>
      </c>
      <c r="H41" s="164"/>
      <c r="I41" s="23"/>
    </row>
    <row r="42" spans="1:9" x14ac:dyDescent="0.35">
      <c r="A42" s="23"/>
      <c r="B42" s="163"/>
      <c r="C42" s="164"/>
      <c r="D42" s="71"/>
      <c r="E42" s="73"/>
      <c r="F42" s="73"/>
      <c r="G42" s="163"/>
      <c r="H42" s="164"/>
      <c r="I42" s="23"/>
    </row>
    <row r="43" spans="1:9" x14ac:dyDescent="0.35">
      <c r="A43" s="23"/>
      <c r="B43" s="23"/>
      <c r="C43" s="23"/>
      <c r="D43" s="23"/>
      <c r="E43" s="37"/>
      <c r="F43" s="37"/>
      <c r="G43" s="23"/>
      <c r="H43" s="23"/>
      <c r="I43" s="23"/>
    </row>
    <row r="44" spans="1:9" x14ac:dyDescent="0.35">
      <c r="A44" s="23"/>
      <c r="B44" s="23"/>
      <c r="C44" s="23"/>
      <c r="D44" s="23"/>
      <c r="E44" s="37"/>
      <c r="F44" s="37"/>
      <c r="G44" s="23"/>
      <c r="H44" s="23"/>
      <c r="I44" s="23"/>
    </row>
  </sheetData>
  <sheetProtection algorithmName="SHA-512" hashValue="h318RtMVRpBK9Yocy7SoVw1Ln48RYWvwD6pvT5UOUfqEgqEQoiA/yGcFgPNsTKOxjdCJ36kQThUwtldpNxGhjw==" saltValue="1uI9RzHAeyNHrOKzhCaO5w==" spinCount="100000" sheet="1" objects="1" scenarios="1"/>
  <mergeCells count="12">
    <mergeCell ref="E9:G9"/>
    <mergeCell ref="C22:G35"/>
    <mergeCell ref="B38:C38"/>
    <mergeCell ref="G38:H38"/>
    <mergeCell ref="B39:C39"/>
    <mergeCell ref="G39:H39"/>
    <mergeCell ref="B40:C40"/>
    <mergeCell ref="G40:H40"/>
    <mergeCell ref="B41:C41"/>
    <mergeCell ref="G41:H41"/>
    <mergeCell ref="B42:C42"/>
    <mergeCell ref="G42:H4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245B0-0F51-4D73-9381-302024E164CD}">
  <sheetPr codeName="Sheet3"/>
  <dimension ref="A1:P23"/>
  <sheetViews>
    <sheetView zoomScale="40" zoomScaleNormal="40" workbookViewId="0">
      <selection activeCell="H33" sqref="H33"/>
    </sheetView>
  </sheetViews>
  <sheetFormatPr defaultRowHeight="14.5" x14ac:dyDescent="0.35"/>
  <cols>
    <col min="1" max="1" width="55.1796875" customWidth="1"/>
    <col min="2" max="2" width="91.1796875" customWidth="1"/>
    <col min="3" max="3" width="19.1796875" customWidth="1"/>
    <col min="4" max="6" width="3.81640625" bestFit="1" customWidth="1"/>
    <col min="7" max="7" width="22.1796875" customWidth="1"/>
    <col min="8" max="8" width="17.453125" customWidth="1"/>
    <col min="9" max="9" width="13.7265625" customWidth="1"/>
    <col min="10" max="10" width="15.81640625" customWidth="1"/>
    <col min="11" max="11" width="23.1796875" customWidth="1"/>
    <col min="12" max="12" width="18.26953125" customWidth="1"/>
    <col min="13" max="13" width="67.453125" customWidth="1"/>
    <col min="14" max="14" width="36.1796875" customWidth="1"/>
    <col min="15" max="15" width="25.1796875" customWidth="1"/>
    <col min="16" max="16" width="32.81640625" customWidth="1"/>
  </cols>
  <sheetData>
    <row r="1" spans="1:16" ht="18.5" x14ac:dyDescent="0.45">
      <c r="A1" s="80" t="s">
        <v>22</v>
      </c>
    </row>
    <row r="3" spans="1:16" x14ac:dyDescent="0.35">
      <c r="A3" s="74" t="s">
        <v>23</v>
      </c>
      <c r="B3" s="173"/>
      <c r="C3" s="173"/>
      <c r="D3" s="173"/>
      <c r="E3" s="173"/>
      <c r="F3" s="173"/>
      <c r="G3" s="174"/>
    </row>
    <row r="4" spans="1:16" x14ac:dyDescent="0.35">
      <c r="A4" s="74" t="s">
        <v>24</v>
      </c>
      <c r="B4" s="173"/>
      <c r="C4" s="173"/>
      <c r="D4" s="173"/>
      <c r="E4" s="173"/>
      <c r="F4" s="173"/>
      <c r="G4" s="174"/>
    </row>
    <row r="5" spans="1:16" x14ac:dyDescent="0.35">
      <c r="A5" s="75" t="s">
        <v>25</v>
      </c>
      <c r="B5" s="173"/>
      <c r="C5" s="173"/>
      <c r="D5" s="173"/>
      <c r="E5" s="173"/>
      <c r="F5" s="173"/>
      <c r="G5" s="174"/>
    </row>
    <row r="6" spans="1:16" x14ac:dyDescent="0.35">
      <c r="A6" s="75" t="s">
        <v>26</v>
      </c>
      <c r="B6" s="184"/>
      <c r="C6" s="185"/>
      <c r="D6" s="185"/>
      <c r="E6" s="185"/>
      <c r="F6" s="185"/>
      <c r="G6" s="186"/>
    </row>
    <row r="7" spans="1:16" x14ac:dyDescent="0.35">
      <c r="A7" s="75" t="s">
        <v>27</v>
      </c>
      <c r="B7" s="184"/>
      <c r="C7" s="185"/>
      <c r="D7" s="185"/>
      <c r="E7" s="185"/>
      <c r="F7" s="185"/>
      <c r="G7" s="186"/>
    </row>
    <row r="8" spans="1:16" x14ac:dyDescent="0.35">
      <c r="A8" s="75" t="s">
        <v>28</v>
      </c>
      <c r="B8" s="184"/>
      <c r="C8" s="185"/>
      <c r="D8" s="185"/>
      <c r="E8" s="185"/>
      <c r="F8" s="185"/>
      <c r="G8" s="186"/>
    </row>
    <row r="9" spans="1:16" x14ac:dyDescent="0.35">
      <c r="A9" s="75" t="s">
        <v>29</v>
      </c>
      <c r="B9" s="184"/>
      <c r="C9" s="185"/>
      <c r="D9" s="185"/>
      <c r="E9" s="185"/>
      <c r="F9" s="185"/>
      <c r="G9" s="186"/>
    </row>
    <row r="10" spans="1:16" x14ac:dyDescent="0.35">
      <c r="A10" s="75" t="s">
        <v>30</v>
      </c>
      <c r="B10" s="175"/>
      <c r="C10" s="176"/>
      <c r="D10" s="176"/>
      <c r="E10" s="176"/>
      <c r="F10" s="176"/>
      <c r="G10" s="177"/>
    </row>
    <row r="11" spans="1:16" ht="15" thickBot="1" x14ac:dyDescent="0.4"/>
    <row r="12" spans="1:16" ht="15" thickBot="1" x14ac:dyDescent="0.4">
      <c r="A12" s="178" t="s">
        <v>31</v>
      </c>
      <c r="B12" s="179"/>
      <c r="C12" s="178" t="s">
        <v>32</v>
      </c>
      <c r="D12" s="183"/>
      <c r="E12" s="183"/>
      <c r="F12" s="179"/>
      <c r="G12" s="180" t="s">
        <v>33</v>
      </c>
      <c r="H12" s="181"/>
      <c r="I12" s="181"/>
      <c r="J12" s="181"/>
      <c r="K12" s="181"/>
      <c r="L12" s="181"/>
      <c r="M12" s="181"/>
      <c r="N12" s="181"/>
      <c r="O12" s="181"/>
      <c r="P12" s="182"/>
    </row>
    <row r="13" spans="1:16" ht="31" x14ac:dyDescent="0.35">
      <c r="A13" s="76" t="s">
        <v>34</v>
      </c>
      <c r="B13" s="76" t="s">
        <v>35</v>
      </c>
      <c r="C13" s="76" t="s">
        <v>36</v>
      </c>
      <c r="D13" s="76" t="s">
        <v>37</v>
      </c>
      <c r="E13" s="76" t="s">
        <v>7</v>
      </c>
      <c r="F13" s="76" t="s">
        <v>38</v>
      </c>
      <c r="G13" s="76" t="s">
        <v>39</v>
      </c>
      <c r="H13" s="76" t="s">
        <v>40</v>
      </c>
      <c r="I13" s="76" t="s">
        <v>41</v>
      </c>
      <c r="J13" s="76" t="s">
        <v>42</v>
      </c>
      <c r="K13" s="76" t="s">
        <v>43</v>
      </c>
      <c r="L13" s="76" t="s">
        <v>44</v>
      </c>
      <c r="M13" s="76" t="s">
        <v>45</v>
      </c>
      <c r="N13" s="76" t="s">
        <v>46</v>
      </c>
      <c r="O13" s="76" t="s">
        <v>47</v>
      </c>
      <c r="P13" s="77" t="s">
        <v>48</v>
      </c>
    </row>
    <row r="14" spans="1:16" ht="221.15" customHeight="1" x14ac:dyDescent="0.35">
      <c r="A14" s="78" t="s">
        <v>49</v>
      </c>
      <c r="B14" s="78" t="s">
        <v>50</v>
      </c>
      <c r="C14" s="193" t="s">
        <v>51</v>
      </c>
      <c r="D14" s="194"/>
      <c r="E14" s="194"/>
      <c r="F14" s="195"/>
      <c r="G14" s="81" t="s">
        <v>52</v>
      </c>
      <c r="H14" s="189" t="s">
        <v>53</v>
      </c>
      <c r="I14" s="190"/>
      <c r="J14" s="190"/>
      <c r="K14" s="190"/>
      <c r="L14" s="191"/>
      <c r="M14" s="82" t="s">
        <v>54</v>
      </c>
      <c r="N14" s="82" t="s">
        <v>55</v>
      </c>
      <c r="O14" s="83" t="s">
        <v>56</v>
      </c>
      <c r="P14" s="82" t="s">
        <v>57</v>
      </c>
    </row>
    <row r="16" spans="1:16" hidden="1" x14ac:dyDescent="0.35">
      <c r="A16" s="188" t="s">
        <v>58</v>
      </c>
      <c r="B16" s="188"/>
      <c r="C16" s="188"/>
      <c r="D16" s="188"/>
      <c r="E16" s="188"/>
      <c r="F16" s="188"/>
      <c r="G16" s="188"/>
      <c r="H16" s="188"/>
      <c r="I16" s="188"/>
      <c r="J16" s="188"/>
      <c r="K16" s="188"/>
      <c r="L16" s="188"/>
      <c r="M16" s="188"/>
      <c r="N16" s="188"/>
      <c r="O16" s="188"/>
      <c r="P16" s="188"/>
    </row>
    <row r="17" spans="1:16" ht="49.5" hidden="1" customHeight="1" x14ac:dyDescent="0.35">
      <c r="A17" s="192" t="s">
        <v>59</v>
      </c>
      <c r="B17" s="192"/>
      <c r="C17" s="192"/>
      <c r="D17" s="192"/>
      <c r="E17" s="192"/>
      <c r="F17" s="192"/>
      <c r="G17" s="192"/>
      <c r="H17" s="192"/>
      <c r="I17" s="192"/>
      <c r="J17" s="192"/>
      <c r="K17" s="192"/>
      <c r="L17" s="192"/>
      <c r="M17" s="192"/>
      <c r="N17" s="192"/>
      <c r="O17" s="192"/>
      <c r="P17" s="192"/>
    </row>
    <row r="18" spans="1:16" hidden="1" x14ac:dyDescent="0.35">
      <c r="A18" s="188" t="s">
        <v>60</v>
      </c>
      <c r="B18" s="188"/>
      <c r="C18" s="188"/>
      <c r="D18" s="188"/>
      <c r="E18" s="188"/>
      <c r="F18" s="188"/>
      <c r="G18" s="188"/>
      <c r="H18" s="188"/>
      <c r="I18" s="188"/>
      <c r="J18" s="188"/>
      <c r="K18" s="188"/>
      <c r="L18" s="188"/>
      <c r="M18" s="188"/>
      <c r="N18" s="188"/>
      <c r="O18" s="188"/>
      <c r="P18" s="188"/>
    </row>
    <row r="19" spans="1:16" ht="52" hidden="1" customHeight="1" x14ac:dyDescent="0.35">
      <c r="A19" s="192" t="s">
        <v>61</v>
      </c>
      <c r="B19" s="192"/>
      <c r="C19" s="192"/>
      <c r="D19" s="192"/>
      <c r="E19" s="192"/>
      <c r="F19" s="192"/>
      <c r="G19" s="192"/>
      <c r="H19" s="192"/>
      <c r="I19" s="192"/>
      <c r="J19" s="192"/>
      <c r="K19" s="192"/>
      <c r="L19" s="192"/>
      <c r="M19" s="192"/>
      <c r="N19" s="192"/>
      <c r="O19" s="192"/>
      <c r="P19" s="192"/>
    </row>
    <row r="20" spans="1:16" hidden="1" x14ac:dyDescent="0.35">
      <c r="A20" s="188" t="s">
        <v>62</v>
      </c>
      <c r="B20" s="188"/>
      <c r="C20" s="188"/>
      <c r="D20" s="188"/>
      <c r="E20" s="188"/>
      <c r="F20" s="188"/>
      <c r="G20" s="188"/>
      <c r="H20" s="188"/>
      <c r="I20" s="188"/>
      <c r="J20" s="188"/>
      <c r="K20" s="188"/>
      <c r="L20" s="188"/>
      <c r="M20" s="188"/>
      <c r="N20" s="188"/>
      <c r="O20" s="188"/>
      <c r="P20" s="188"/>
    </row>
    <row r="21" spans="1:16" ht="61" hidden="1" customHeight="1" x14ac:dyDescent="0.35">
      <c r="A21" s="187" t="s">
        <v>63</v>
      </c>
      <c r="B21" s="187"/>
      <c r="C21" s="187"/>
      <c r="D21" s="187"/>
      <c r="E21" s="187"/>
      <c r="F21" s="187"/>
      <c r="G21" s="187"/>
      <c r="H21" s="187"/>
      <c r="I21" s="187"/>
      <c r="J21" s="187"/>
      <c r="K21" s="187"/>
      <c r="L21" s="187"/>
      <c r="M21" s="187"/>
      <c r="N21" s="187"/>
      <c r="O21" s="187"/>
      <c r="P21" s="187"/>
    </row>
    <row r="22" spans="1:16" hidden="1" x14ac:dyDescent="0.35">
      <c r="A22" s="188" t="s">
        <v>64</v>
      </c>
      <c r="B22" s="188"/>
      <c r="C22" s="188"/>
      <c r="D22" s="188"/>
      <c r="E22" s="188"/>
      <c r="F22" s="188"/>
      <c r="G22" s="188"/>
      <c r="H22" s="188"/>
      <c r="I22" s="188"/>
      <c r="J22" s="188"/>
      <c r="K22" s="188"/>
      <c r="L22" s="188"/>
      <c r="M22" s="188"/>
      <c r="N22" s="188"/>
      <c r="O22" s="188"/>
      <c r="P22" s="188"/>
    </row>
    <row r="23" spans="1:16" ht="47.15" hidden="1" customHeight="1" x14ac:dyDescent="0.35">
      <c r="A23" s="187" t="s">
        <v>65</v>
      </c>
      <c r="B23" s="187"/>
      <c r="C23" s="187"/>
      <c r="D23" s="187"/>
      <c r="E23" s="187"/>
      <c r="F23" s="187"/>
      <c r="G23" s="187"/>
      <c r="H23" s="187"/>
      <c r="I23" s="187"/>
      <c r="J23" s="187"/>
      <c r="K23" s="187"/>
      <c r="L23" s="187"/>
      <c r="M23" s="187"/>
      <c r="N23" s="187"/>
      <c r="O23" s="187"/>
      <c r="P23" s="187"/>
    </row>
  </sheetData>
  <sheetProtection algorithmName="SHA-512" hashValue="pXOQwEYRHQ4N4eel5OlXP/obEgz8CEkBNt5sPBEhOKBZPwbY7S2vran7Ssrxm7VmVcnkLzXa1nVAdi9T3yvWnA==" saltValue="que8HphLAXTliQk6kSy2/A==" spinCount="100000" sheet="1" objects="1" scenarios="1"/>
  <mergeCells count="21">
    <mergeCell ref="A21:P21"/>
    <mergeCell ref="A22:P22"/>
    <mergeCell ref="A23:P23"/>
    <mergeCell ref="H14:L14"/>
    <mergeCell ref="A16:P16"/>
    <mergeCell ref="A17:P17"/>
    <mergeCell ref="A18:P18"/>
    <mergeCell ref="A19:P19"/>
    <mergeCell ref="A20:P20"/>
    <mergeCell ref="C14:F14"/>
    <mergeCell ref="B3:G3"/>
    <mergeCell ref="B4:G4"/>
    <mergeCell ref="B5:G5"/>
    <mergeCell ref="B10:G10"/>
    <mergeCell ref="A12:B12"/>
    <mergeCell ref="G12:P12"/>
    <mergeCell ref="C12:F12"/>
    <mergeCell ref="B6:G6"/>
    <mergeCell ref="B7:G7"/>
    <mergeCell ref="B8:G8"/>
    <mergeCell ref="B9:G9"/>
  </mergeCells>
  <conditionalFormatting sqref="M14">
    <cfRule type="cellIs" dxfId="3586" priority="1" operator="equal">
      <formula>"Significant Negative"</formula>
    </cfRule>
    <cfRule type="cellIs" dxfId="3585" priority="2" operator="equal">
      <formula>"Minor Negative"</formula>
    </cfRule>
    <cfRule type="cellIs" dxfId="3584" priority="3" operator="equal">
      <formula>"Uncertain"</formula>
    </cfRule>
    <cfRule type="cellIs" dxfId="3583" priority="4" operator="equal">
      <formula>"Neutral"</formula>
    </cfRule>
    <cfRule type="cellIs" dxfId="3582" priority="5" operator="equal">
      <formula>"Minor Positive"</formula>
    </cfRule>
    <cfRule type="cellIs" dxfId="3581" priority="6" operator="equal">
      <formula>"Significant Positive"</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A85C-2AF6-407D-B5CF-928D83B1503E}">
  <sheetPr codeName="Sheet4"/>
  <dimension ref="A2:C82"/>
  <sheetViews>
    <sheetView workbookViewId="0"/>
  </sheetViews>
  <sheetFormatPr defaultRowHeight="14.5" x14ac:dyDescent="0.35"/>
  <cols>
    <col min="1" max="1" width="43.7265625" customWidth="1"/>
    <col min="2" max="2" width="23.1796875" customWidth="1"/>
  </cols>
  <sheetData>
    <row r="2" spans="1:3" ht="15" thickBot="1" x14ac:dyDescent="0.4">
      <c r="A2" t="s">
        <v>34</v>
      </c>
      <c r="B2" t="s">
        <v>66</v>
      </c>
      <c r="C2" t="s">
        <v>67</v>
      </c>
    </row>
    <row r="3" spans="1:3" ht="72.5" x14ac:dyDescent="0.35">
      <c r="A3" s="196" t="s">
        <v>68</v>
      </c>
      <c r="B3" s="111" t="s">
        <v>69</v>
      </c>
      <c r="C3" t="s">
        <v>70</v>
      </c>
    </row>
    <row r="4" spans="1:3" x14ac:dyDescent="0.35">
      <c r="A4" s="197"/>
      <c r="B4" s="111"/>
    </row>
    <row r="5" spans="1:3" x14ac:dyDescent="0.35">
      <c r="A5" s="197"/>
      <c r="B5" s="111"/>
    </row>
    <row r="6" spans="1:3" x14ac:dyDescent="0.35">
      <c r="A6" s="197"/>
      <c r="B6" s="111"/>
    </row>
    <row r="7" spans="1:3" x14ac:dyDescent="0.35">
      <c r="A7" s="197"/>
      <c r="B7" s="111"/>
    </row>
    <row r="8" spans="1:3" x14ac:dyDescent="0.35">
      <c r="A8" s="197"/>
      <c r="B8" s="111"/>
    </row>
    <row r="9" spans="1:3" x14ac:dyDescent="0.35">
      <c r="A9" s="197"/>
      <c r="B9" s="111"/>
    </row>
    <row r="10" spans="1:3" x14ac:dyDescent="0.35">
      <c r="A10" s="197"/>
      <c r="B10" s="111"/>
    </row>
    <row r="11" spans="1:3" x14ac:dyDescent="0.35">
      <c r="A11" s="197"/>
      <c r="B11" s="111"/>
    </row>
    <row r="12" spans="1:3" ht="15" thickBot="1" x14ac:dyDescent="0.4">
      <c r="A12" s="198"/>
      <c r="B12" s="111"/>
    </row>
    <row r="13" spans="1:3" x14ac:dyDescent="0.35">
      <c r="A13" s="199" t="s">
        <v>71</v>
      </c>
      <c r="B13" s="111"/>
      <c r="C13" t="s">
        <v>552</v>
      </c>
    </row>
    <row r="14" spans="1:3" ht="15" thickBot="1" x14ac:dyDescent="0.4">
      <c r="A14" s="200"/>
      <c r="B14" s="111"/>
    </row>
    <row r="15" spans="1:3" ht="43.5" x14ac:dyDescent="0.35">
      <c r="A15" s="196" t="s">
        <v>72</v>
      </c>
      <c r="B15" s="111" t="s">
        <v>553</v>
      </c>
      <c r="C15" t="s">
        <v>554</v>
      </c>
    </row>
    <row r="16" spans="1:3" ht="29" x14ac:dyDescent="0.35">
      <c r="A16" s="197"/>
      <c r="B16" s="111" t="s">
        <v>73</v>
      </c>
      <c r="C16" t="s">
        <v>74</v>
      </c>
    </row>
    <row r="17" spans="1:3" x14ac:dyDescent="0.35">
      <c r="A17" s="197"/>
      <c r="B17" s="111"/>
    </row>
    <row r="18" spans="1:3" x14ac:dyDescent="0.35">
      <c r="A18" s="197"/>
      <c r="B18" s="111"/>
    </row>
    <row r="19" spans="1:3" x14ac:dyDescent="0.35">
      <c r="A19" s="197"/>
      <c r="B19" s="111"/>
    </row>
    <row r="20" spans="1:3" x14ac:dyDescent="0.35">
      <c r="A20" s="197"/>
      <c r="B20" s="111"/>
    </row>
    <row r="21" spans="1:3" x14ac:dyDescent="0.35">
      <c r="A21" s="197"/>
      <c r="B21" s="111"/>
    </row>
    <row r="22" spans="1:3" ht="15" thickBot="1" x14ac:dyDescent="0.4">
      <c r="A22" s="198"/>
      <c r="B22" s="111"/>
    </row>
    <row r="23" spans="1:3" x14ac:dyDescent="0.35">
      <c r="A23" s="196" t="s">
        <v>75</v>
      </c>
      <c r="B23" s="111" t="s">
        <v>76</v>
      </c>
      <c r="C23" t="s">
        <v>544</v>
      </c>
    </row>
    <row r="24" spans="1:3" x14ac:dyDescent="0.35">
      <c r="A24" s="197"/>
      <c r="B24" s="111"/>
    </row>
    <row r="25" spans="1:3" x14ac:dyDescent="0.35">
      <c r="A25" s="197"/>
      <c r="B25" s="111"/>
    </row>
    <row r="26" spans="1:3" x14ac:dyDescent="0.35">
      <c r="A26" s="197"/>
      <c r="B26" s="111"/>
    </row>
    <row r="27" spans="1:3" x14ac:dyDescent="0.35">
      <c r="A27" s="197"/>
      <c r="B27" s="111"/>
    </row>
    <row r="28" spans="1:3" x14ac:dyDescent="0.35">
      <c r="A28" s="197"/>
      <c r="B28" s="111"/>
    </row>
    <row r="29" spans="1:3" x14ac:dyDescent="0.35">
      <c r="A29" s="197"/>
      <c r="B29" s="111"/>
    </row>
    <row r="30" spans="1:3" ht="15" thickBot="1" x14ac:dyDescent="0.4">
      <c r="A30" s="198"/>
      <c r="B30" s="111"/>
    </row>
    <row r="31" spans="1:3" x14ac:dyDescent="0.35">
      <c r="A31" s="196" t="s">
        <v>77</v>
      </c>
      <c r="B31" s="111" t="s">
        <v>78</v>
      </c>
      <c r="C31" t="s">
        <v>545</v>
      </c>
    </row>
    <row r="32" spans="1:3" x14ac:dyDescent="0.35">
      <c r="A32" s="197"/>
      <c r="B32" s="111" t="s">
        <v>79</v>
      </c>
      <c r="C32" t="s">
        <v>546</v>
      </c>
    </row>
    <row r="33" spans="1:3" x14ac:dyDescent="0.35">
      <c r="A33" s="197"/>
    </row>
    <row r="34" spans="1:3" x14ac:dyDescent="0.35">
      <c r="A34" s="197"/>
    </row>
    <row r="35" spans="1:3" x14ac:dyDescent="0.35">
      <c r="A35" s="197"/>
    </row>
    <row r="36" spans="1:3" ht="15" thickBot="1" x14ac:dyDescent="0.4">
      <c r="A36" s="198"/>
    </row>
    <row r="37" spans="1:3" ht="29" x14ac:dyDescent="0.35">
      <c r="A37" s="196" t="s">
        <v>80</v>
      </c>
      <c r="B37" s="111" t="s">
        <v>73</v>
      </c>
      <c r="C37" t="s">
        <v>74</v>
      </c>
    </row>
    <row r="38" spans="1:3" x14ac:dyDescent="0.35">
      <c r="A38" s="197"/>
    </row>
    <row r="39" spans="1:3" x14ac:dyDescent="0.35">
      <c r="A39" s="197"/>
    </row>
    <row r="40" spans="1:3" x14ac:dyDescent="0.35">
      <c r="A40" s="197"/>
    </row>
    <row r="41" spans="1:3" ht="15" thickBot="1" x14ac:dyDescent="0.4">
      <c r="A41" s="198"/>
    </row>
    <row r="42" spans="1:3" ht="58" x14ac:dyDescent="0.35">
      <c r="A42" s="196" t="s">
        <v>81</v>
      </c>
      <c r="B42" s="111" t="s">
        <v>547</v>
      </c>
      <c r="C42" t="s">
        <v>82</v>
      </c>
    </row>
    <row r="43" spans="1:3" ht="15" thickBot="1" x14ac:dyDescent="0.4">
      <c r="A43" s="198"/>
    </row>
    <row r="44" spans="1:3" x14ac:dyDescent="0.35">
      <c r="A44" s="196" t="s">
        <v>83</v>
      </c>
      <c r="B44" t="s">
        <v>548</v>
      </c>
      <c r="C44" t="s">
        <v>549</v>
      </c>
    </row>
    <row r="45" spans="1:3" x14ac:dyDescent="0.35">
      <c r="A45" s="197"/>
    </row>
    <row r="46" spans="1:3" x14ac:dyDescent="0.35">
      <c r="A46" s="197"/>
    </row>
    <row r="47" spans="1:3" x14ac:dyDescent="0.35">
      <c r="A47" s="197"/>
    </row>
    <row r="48" spans="1:3" ht="15" thickBot="1" x14ac:dyDescent="0.4">
      <c r="A48" s="198"/>
    </row>
    <row r="49" spans="1:1" x14ac:dyDescent="0.35">
      <c r="A49" s="196" t="s">
        <v>84</v>
      </c>
    </row>
    <row r="50" spans="1:1" x14ac:dyDescent="0.35">
      <c r="A50" s="197"/>
    </row>
    <row r="51" spans="1:1" ht="15" thickBot="1" x14ac:dyDescent="0.4">
      <c r="A51" s="198"/>
    </row>
    <row r="52" spans="1:1" x14ac:dyDescent="0.35">
      <c r="A52" s="196" t="s">
        <v>85</v>
      </c>
    </row>
    <row r="53" spans="1:1" x14ac:dyDescent="0.35">
      <c r="A53" s="197"/>
    </row>
    <row r="54" spans="1:1" x14ac:dyDescent="0.35">
      <c r="A54" s="197"/>
    </row>
    <row r="55" spans="1:1" x14ac:dyDescent="0.35">
      <c r="A55" s="197"/>
    </row>
    <row r="56" spans="1:1" x14ac:dyDescent="0.35">
      <c r="A56" s="197"/>
    </row>
    <row r="57" spans="1:1" x14ac:dyDescent="0.35">
      <c r="A57" s="197"/>
    </row>
    <row r="58" spans="1:1" x14ac:dyDescent="0.35">
      <c r="A58" s="197"/>
    </row>
    <row r="59" spans="1:1" ht="15" thickBot="1" x14ac:dyDescent="0.4">
      <c r="A59" s="198"/>
    </row>
    <row r="60" spans="1:1" x14ac:dyDescent="0.35">
      <c r="A60" s="196" t="s">
        <v>86</v>
      </c>
    </row>
    <row r="61" spans="1:1" x14ac:dyDescent="0.35">
      <c r="A61" s="197"/>
    </row>
    <row r="62" spans="1:1" x14ac:dyDescent="0.35">
      <c r="A62" s="197"/>
    </row>
    <row r="63" spans="1:1" x14ac:dyDescent="0.35">
      <c r="A63" s="197"/>
    </row>
    <row r="64" spans="1:1" x14ac:dyDescent="0.35">
      <c r="A64" s="197"/>
    </row>
    <row r="65" spans="1:3" x14ac:dyDescent="0.35">
      <c r="A65" s="197"/>
    </row>
    <row r="66" spans="1:3" ht="15" thickBot="1" x14ac:dyDescent="0.4">
      <c r="A66" s="198"/>
    </row>
    <row r="67" spans="1:3" ht="72.5" x14ac:dyDescent="0.35">
      <c r="A67" s="196" t="s">
        <v>87</v>
      </c>
      <c r="B67" s="111" t="s">
        <v>69</v>
      </c>
      <c r="C67" t="s">
        <v>88</v>
      </c>
    </row>
    <row r="68" spans="1:3" x14ac:dyDescent="0.35">
      <c r="A68" s="197"/>
      <c r="B68" t="s">
        <v>550</v>
      </c>
      <c r="C68" t="s">
        <v>89</v>
      </c>
    </row>
    <row r="69" spans="1:3" x14ac:dyDescent="0.35">
      <c r="A69" s="197"/>
      <c r="B69" t="s">
        <v>90</v>
      </c>
      <c r="C69" t="s">
        <v>551</v>
      </c>
    </row>
    <row r="70" spans="1:3" x14ac:dyDescent="0.35">
      <c r="A70" s="197"/>
    </row>
    <row r="71" spans="1:3" ht="15" thickBot="1" x14ac:dyDescent="0.4">
      <c r="A71" s="198"/>
    </row>
    <row r="72" spans="1:3" x14ac:dyDescent="0.35">
      <c r="A72" s="199" t="s">
        <v>91</v>
      </c>
      <c r="B72" t="s">
        <v>92</v>
      </c>
      <c r="C72" t="s">
        <v>93</v>
      </c>
    </row>
    <row r="73" spans="1:3" x14ac:dyDescent="0.35">
      <c r="A73" s="201"/>
    </row>
    <row r="74" spans="1:3" x14ac:dyDescent="0.35">
      <c r="A74" s="201"/>
    </row>
    <row r="75" spans="1:3" x14ac:dyDescent="0.35">
      <c r="A75" s="201"/>
    </row>
    <row r="76" spans="1:3" x14ac:dyDescent="0.35">
      <c r="A76" s="201"/>
    </row>
    <row r="77" spans="1:3" x14ac:dyDescent="0.35">
      <c r="A77" s="201"/>
    </row>
    <row r="78" spans="1:3" ht="15" thickBot="1" x14ac:dyDescent="0.4">
      <c r="A78" s="200"/>
    </row>
    <row r="79" spans="1:3" x14ac:dyDescent="0.35">
      <c r="A79" s="199" t="s">
        <v>94</v>
      </c>
    </row>
    <row r="80" spans="1:3" x14ac:dyDescent="0.35">
      <c r="A80" s="201"/>
    </row>
    <row r="81" spans="1:1" x14ac:dyDescent="0.35">
      <c r="A81" s="201"/>
    </row>
    <row r="82" spans="1:1" ht="15" thickBot="1" x14ac:dyDescent="0.4">
      <c r="A82" s="202"/>
    </row>
  </sheetData>
  <sheetProtection sheet="1" objects="1" scenarios="1"/>
  <mergeCells count="14">
    <mergeCell ref="A72:A78"/>
    <mergeCell ref="A79:A82"/>
    <mergeCell ref="A42:A43"/>
    <mergeCell ref="A44:A48"/>
    <mergeCell ref="A49:A51"/>
    <mergeCell ref="A52:A59"/>
    <mergeCell ref="A60:A66"/>
    <mergeCell ref="A67:A71"/>
    <mergeCell ref="A37:A41"/>
    <mergeCell ref="A3:A12"/>
    <mergeCell ref="A13:A14"/>
    <mergeCell ref="A15:A22"/>
    <mergeCell ref="A23:A30"/>
    <mergeCell ref="A31:A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A710A-187F-43D9-B2E3-E9609E837A68}">
  <sheetPr codeName="Sheet6"/>
  <dimension ref="B1:BB46"/>
  <sheetViews>
    <sheetView zoomScale="60" workbookViewId="0">
      <selection activeCell="AL52" sqref="AL52"/>
    </sheetView>
  </sheetViews>
  <sheetFormatPr defaultRowHeight="14.5" x14ac:dyDescent="0.35"/>
  <cols>
    <col min="2" max="2" width="33" customWidth="1"/>
    <col min="3" max="7" width="6.54296875" hidden="1" customWidth="1"/>
    <col min="8" max="53" width="6.54296875" customWidth="1"/>
    <col min="54" max="54" width="5.26953125" bestFit="1" customWidth="1"/>
  </cols>
  <sheetData>
    <row r="1" spans="2:54" ht="8.25" customHeight="1" x14ac:dyDescent="0.45">
      <c r="C1" s="141"/>
    </row>
    <row r="3" spans="2:54" hidden="1" x14ac:dyDescent="0.35">
      <c r="C3" t="s">
        <v>95</v>
      </c>
      <c r="D3" t="s">
        <v>95</v>
      </c>
      <c r="E3" t="s">
        <v>95</v>
      </c>
      <c r="F3" t="s">
        <v>96</v>
      </c>
      <c r="G3" t="s">
        <v>96</v>
      </c>
      <c r="H3" t="s">
        <v>97</v>
      </c>
      <c r="I3" t="s">
        <v>97</v>
      </c>
      <c r="J3" t="s">
        <v>97</v>
      </c>
      <c r="K3" t="s">
        <v>97</v>
      </c>
      <c r="L3" t="s">
        <v>97</v>
      </c>
      <c r="M3" t="s">
        <v>97</v>
      </c>
      <c r="N3" t="s">
        <v>98</v>
      </c>
      <c r="O3" t="s">
        <v>98</v>
      </c>
      <c r="P3" t="s">
        <v>98</v>
      </c>
      <c r="Q3" t="s">
        <v>98</v>
      </c>
      <c r="R3" t="s">
        <v>99</v>
      </c>
      <c r="S3" t="s">
        <v>99</v>
      </c>
      <c r="T3" t="s">
        <v>100</v>
      </c>
      <c r="U3" t="s">
        <v>100</v>
      </c>
      <c r="V3" t="s">
        <v>100</v>
      </c>
      <c r="W3" t="s">
        <v>100</v>
      </c>
      <c r="X3" t="s">
        <v>100</v>
      </c>
      <c r="Y3" t="s">
        <v>100</v>
      </c>
      <c r="Z3" t="s">
        <v>100</v>
      </c>
      <c r="AA3" t="s">
        <v>101</v>
      </c>
      <c r="AB3" t="s">
        <v>101</v>
      </c>
      <c r="AC3" t="s">
        <v>101</v>
      </c>
      <c r="AD3" t="s">
        <v>101</v>
      </c>
      <c r="AE3" t="s">
        <v>102</v>
      </c>
      <c r="AF3" t="s">
        <v>103</v>
      </c>
      <c r="AG3" t="s">
        <v>103</v>
      </c>
      <c r="AH3" t="s">
        <v>104</v>
      </c>
      <c r="AI3" t="s">
        <v>104</v>
      </c>
      <c r="AJ3" t="s">
        <v>104</v>
      </c>
      <c r="AK3" t="s">
        <v>104</v>
      </c>
      <c r="AL3" t="s">
        <v>104</v>
      </c>
      <c r="AM3" t="s">
        <v>105</v>
      </c>
      <c r="AN3" t="s">
        <v>105</v>
      </c>
      <c r="AO3" t="s">
        <v>105</v>
      </c>
      <c r="AP3" t="s">
        <v>105</v>
      </c>
      <c r="AQ3" t="s">
        <v>105</v>
      </c>
      <c r="AR3" t="s">
        <v>105</v>
      </c>
      <c r="AS3" t="s">
        <v>106</v>
      </c>
      <c r="AT3" t="s">
        <v>106</v>
      </c>
      <c r="AU3" t="s">
        <v>106</v>
      </c>
      <c r="AV3" t="s">
        <v>106</v>
      </c>
      <c r="AW3" t="s">
        <v>107</v>
      </c>
      <c r="AX3" t="s">
        <v>107</v>
      </c>
      <c r="AY3" t="s">
        <v>107</v>
      </c>
      <c r="AZ3" t="s">
        <v>107</v>
      </c>
      <c r="BA3" t="s">
        <v>107</v>
      </c>
      <c r="BB3" t="s">
        <v>108</v>
      </c>
    </row>
    <row r="4" spans="2:54" ht="16.5" customHeight="1" x14ac:dyDescent="0.35">
      <c r="C4" s="206" t="s">
        <v>95</v>
      </c>
      <c r="D4" s="206"/>
      <c r="E4" s="206"/>
      <c r="F4" s="204" t="s">
        <v>96</v>
      </c>
      <c r="G4" s="205"/>
      <c r="H4" s="206" t="s">
        <v>97</v>
      </c>
      <c r="I4" s="206"/>
      <c r="J4" s="206"/>
      <c r="K4" s="206"/>
      <c r="L4" s="206"/>
      <c r="M4" s="206"/>
      <c r="N4" s="206" t="s">
        <v>98</v>
      </c>
      <c r="O4" s="206"/>
      <c r="P4" s="206"/>
      <c r="Q4" s="206"/>
      <c r="R4" s="203" t="s">
        <v>99</v>
      </c>
      <c r="S4" s="205"/>
      <c r="T4" s="206" t="s">
        <v>100</v>
      </c>
      <c r="U4" s="206"/>
      <c r="V4" s="206"/>
      <c r="W4" s="206"/>
      <c r="X4" s="206"/>
      <c r="Y4" s="206"/>
      <c r="Z4" s="206"/>
      <c r="AA4" s="203" t="s">
        <v>101</v>
      </c>
      <c r="AB4" s="204"/>
      <c r="AC4" s="204"/>
      <c r="AD4" s="205"/>
      <c r="AE4" s="142" t="s">
        <v>102</v>
      </c>
      <c r="AF4" s="206" t="s">
        <v>103</v>
      </c>
      <c r="AG4" s="206"/>
      <c r="AH4" s="203" t="s">
        <v>104</v>
      </c>
      <c r="AI4" s="204"/>
      <c r="AJ4" s="204"/>
      <c r="AK4" s="204"/>
      <c r="AL4" s="205"/>
      <c r="AM4" s="203" t="s">
        <v>105</v>
      </c>
      <c r="AN4" s="204"/>
      <c r="AO4" s="204"/>
      <c r="AP4" s="204"/>
      <c r="AQ4" s="204"/>
      <c r="AR4" s="205"/>
      <c r="AS4" s="203" t="s">
        <v>106</v>
      </c>
      <c r="AT4" s="204"/>
      <c r="AU4" s="204"/>
      <c r="AV4" s="205"/>
      <c r="AW4" s="203" t="s">
        <v>107</v>
      </c>
      <c r="AX4" s="204"/>
      <c r="AY4" s="204"/>
      <c r="AZ4" s="204"/>
      <c r="BA4" s="205"/>
      <c r="BB4" s="142" t="s">
        <v>108</v>
      </c>
    </row>
    <row r="5" spans="2:54" ht="121.5" x14ac:dyDescent="0.35">
      <c r="B5" t="s">
        <v>109</v>
      </c>
      <c r="C5" s="98" t="s">
        <v>110</v>
      </c>
      <c r="D5" s="98" t="s">
        <v>111</v>
      </c>
      <c r="E5" s="98" t="s">
        <v>112</v>
      </c>
      <c r="F5" s="98" t="s">
        <v>113</v>
      </c>
      <c r="G5" s="98" t="s">
        <v>114</v>
      </c>
      <c r="H5" s="97" t="s">
        <v>115</v>
      </c>
      <c r="I5" s="98" t="s">
        <v>116</v>
      </c>
      <c r="J5" s="98" t="s">
        <v>117</v>
      </c>
      <c r="K5" s="98" t="s">
        <v>118</v>
      </c>
      <c r="L5" s="98" t="s">
        <v>119</v>
      </c>
      <c r="M5" s="98" t="s">
        <v>120</v>
      </c>
      <c r="N5" s="98" t="s">
        <v>117</v>
      </c>
      <c r="O5" s="98" t="s">
        <v>118</v>
      </c>
      <c r="P5" s="97" t="s">
        <v>121</v>
      </c>
      <c r="Q5" s="97" t="s">
        <v>122</v>
      </c>
      <c r="R5" s="97" t="s">
        <v>123</v>
      </c>
      <c r="S5" s="98" t="s">
        <v>124</v>
      </c>
      <c r="T5" s="98" t="s">
        <v>114</v>
      </c>
      <c r="U5" s="98" t="s">
        <v>116</v>
      </c>
      <c r="V5" s="97" t="s">
        <v>115</v>
      </c>
      <c r="W5" s="98" t="s">
        <v>125</v>
      </c>
      <c r="X5" s="98" t="s">
        <v>126</v>
      </c>
      <c r="Y5" s="98" t="s">
        <v>119</v>
      </c>
      <c r="Z5" s="98" t="s">
        <v>120</v>
      </c>
      <c r="AA5" s="97" t="s">
        <v>127</v>
      </c>
      <c r="AB5" s="97" t="s">
        <v>128</v>
      </c>
      <c r="AC5" s="97" t="s">
        <v>129</v>
      </c>
      <c r="AD5" s="98" t="s">
        <v>130</v>
      </c>
      <c r="AE5" s="97" t="s">
        <v>131</v>
      </c>
      <c r="AF5" s="97" t="s">
        <v>132</v>
      </c>
      <c r="AG5" s="97" t="s">
        <v>133</v>
      </c>
      <c r="AH5" s="98" t="s">
        <v>134</v>
      </c>
      <c r="AI5" s="98" t="s">
        <v>135</v>
      </c>
      <c r="AJ5" s="98" t="s">
        <v>136</v>
      </c>
      <c r="AK5" s="98" t="s">
        <v>137</v>
      </c>
      <c r="AL5" s="98" t="s">
        <v>138</v>
      </c>
      <c r="AM5" s="97" t="s">
        <v>139</v>
      </c>
      <c r="AN5" s="97" t="s">
        <v>140</v>
      </c>
      <c r="AO5" s="97" t="s">
        <v>141</v>
      </c>
      <c r="AP5" s="97" t="s">
        <v>142</v>
      </c>
      <c r="AQ5" s="97" t="s">
        <v>143</v>
      </c>
      <c r="AR5" s="97" t="s">
        <v>144</v>
      </c>
      <c r="AS5" s="97" t="s">
        <v>145</v>
      </c>
      <c r="AT5" s="97" t="s">
        <v>146</v>
      </c>
      <c r="AU5" s="97" t="s">
        <v>147</v>
      </c>
      <c r="AV5" s="97" t="s">
        <v>148</v>
      </c>
      <c r="AW5" s="97" t="s">
        <v>149</v>
      </c>
      <c r="AX5" s="97" t="s">
        <v>150</v>
      </c>
      <c r="AY5" s="98" t="s">
        <v>151</v>
      </c>
      <c r="AZ5" s="98" t="s">
        <v>152</v>
      </c>
      <c r="BA5" s="97" t="s">
        <v>133</v>
      </c>
      <c r="BB5" s="97" t="s">
        <v>153</v>
      </c>
    </row>
    <row r="6" spans="2:54" x14ac:dyDescent="0.35">
      <c r="B6" s="145" t="s">
        <v>157</v>
      </c>
      <c r="C6" s="79" t="s">
        <v>7</v>
      </c>
      <c r="D6" s="79" t="s">
        <v>38</v>
      </c>
      <c r="E6" s="79" t="s">
        <v>38</v>
      </c>
      <c r="F6" s="79" t="s">
        <v>38</v>
      </c>
      <c r="G6" s="79" t="s">
        <v>7</v>
      </c>
      <c r="H6" s="79" t="s">
        <v>38</v>
      </c>
      <c r="I6" s="79" t="s">
        <v>38</v>
      </c>
      <c r="J6" s="79" t="s">
        <v>7</v>
      </c>
      <c r="K6" s="79" t="s">
        <v>38</v>
      </c>
      <c r="L6" s="79" t="s">
        <v>38</v>
      </c>
      <c r="M6" s="79" t="s">
        <v>38</v>
      </c>
      <c r="N6" s="79" t="s">
        <v>7</v>
      </c>
      <c r="O6" s="79" t="s">
        <v>38</v>
      </c>
      <c r="P6" s="79" t="s">
        <v>38</v>
      </c>
      <c r="Q6" s="79" t="s">
        <v>38</v>
      </c>
      <c r="R6" s="79" t="s">
        <v>38</v>
      </c>
      <c r="S6" s="79" t="s">
        <v>38</v>
      </c>
      <c r="T6" s="79" t="s">
        <v>7</v>
      </c>
      <c r="U6" s="79" t="s">
        <v>38</v>
      </c>
      <c r="V6" s="79" t="s">
        <v>38</v>
      </c>
      <c r="W6" s="79" t="s">
        <v>38</v>
      </c>
      <c r="X6" s="79" t="s">
        <v>38</v>
      </c>
      <c r="Y6" s="79" t="s">
        <v>38</v>
      </c>
      <c r="Z6" s="79" t="s">
        <v>38</v>
      </c>
      <c r="AA6" s="79" t="s">
        <v>37</v>
      </c>
      <c r="AB6" s="79" t="s">
        <v>38</v>
      </c>
      <c r="AC6" s="79" t="s">
        <v>38</v>
      </c>
      <c r="AD6" s="79" t="s">
        <v>38</v>
      </c>
      <c r="AE6" s="79" t="s">
        <v>38</v>
      </c>
      <c r="AF6" s="79" t="s">
        <v>38</v>
      </c>
      <c r="AG6" s="79" t="s">
        <v>38</v>
      </c>
      <c r="AH6" s="79" t="s">
        <v>38</v>
      </c>
      <c r="AI6" s="79" t="s">
        <v>38</v>
      </c>
      <c r="AJ6" s="79" t="s">
        <v>38</v>
      </c>
      <c r="AK6" s="79" t="s">
        <v>38</v>
      </c>
      <c r="AL6" s="79" t="s">
        <v>38</v>
      </c>
      <c r="AM6" s="79" t="s">
        <v>38</v>
      </c>
      <c r="AN6" s="79" t="s">
        <v>38</v>
      </c>
      <c r="AO6" s="79" t="s">
        <v>38</v>
      </c>
      <c r="AP6" s="79" t="s">
        <v>38</v>
      </c>
      <c r="AQ6" s="79" t="s">
        <v>38</v>
      </c>
      <c r="AR6" s="79" t="s">
        <v>38</v>
      </c>
      <c r="AS6" s="79" t="s">
        <v>38</v>
      </c>
      <c r="AT6" s="79" t="s">
        <v>38</v>
      </c>
      <c r="AU6" s="79" t="s">
        <v>37</v>
      </c>
      <c r="AV6" s="79" t="s">
        <v>38</v>
      </c>
      <c r="AW6" s="79" t="s">
        <v>38</v>
      </c>
      <c r="AX6" s="79" t="s">
        <v>38</v>
      </c>
      <c r="AY6" s="79" t="s">
        <v>38</v>
      </c>
      <c r="AZ6" s="79" t="s">
        <v>38</v>
      </c>
      <c r="BA6" s="79" t="s">
        <v>38</v>
      </c>
      <c r="BB6" s="79" t="s">
        <v>38</v>
      </c>
    </row>
    <row r="7" spans="2:54" x14ac:dyDescent="0.35">
      <c r="B7" s="144" t="s">
        <v>158</v>
      </c>
      <c r="C7" s="79" t="s">
        <v>7</v>
      </c>
      <c r="D7" s="79" t="s">
        <v>38</v>
      </c>
      <c r="E7" s="79" t="s">
        <v>38</v>
      </c>
      <c r="F7" s="79" t="s">
        <v>7</v>
      </c>
      <c r="G7" s="79" t="s">
        <v>38</v>
      </c>
      <c r="H7" s="79" t="s">
        <v>38</v>
      </c>
      <c r="I7" s="79" t="s">
        <v>38</v>
      </c>
      <c r="J7" s="79" t="s">
        <v>38</v>
      </c>
      <c r="K7" s="79" t="s">
        <v>38</v>
      </c>
      <c r="L7" s="79" t="s">
        <v>38</v>
      </c>
      <c r="M7" s="79" t="s">
        <v>38</v>
      </c>
      <c r="N7" s="79" t="s">
        <v>38</v>
      </c>
      <c r="O7" s="79" t="s">
        <v>38</v>
      </c>
      <c r="P7" s="79" t="s">
        <v>38</v>
      </c>
      <c r="Q7" s="79" t="s">
        <v>38</v>
      </c>
      <c r="R7" s="79" t="s">
        <v>38</v>
      </c>
      <c r="S7" s="79" t="s">
        <v>38</v>
      </c>
      <c r="T7" s="79" t="s">
        <v>38</v>
      </c>
      <c r="U7" s="79" t="s">
        <v>38</v>
      </c>
      <c r="V7" s="79" t="s">
        <v>38</v>
      </c>
      <c r="W7" s="79" t="s">
        <v>38</v>
      </c>
      <c r="X7" s="79" t="s">
        <v>38</v>
      </c>
      <c r="Y7" s="79" t="s">
        <v>38</v>
      </c>
      <c r="Z7" s="79" t="s">
        <v>38</v>
      </c>
      <c r="AA7" s="79" t="s">
        <v>37</v>
      </c>
      <c r="AB7" s="79" t="s">
        <v>38</v>
      </c>
      <c r="AC7" s="79" t="s">
        <v>37</v>
      </c>
      <c r="AD7" s="79" t="s">
        <v>38</v>
      </c>
      <c r="AE7" s="79" t="s">
        <v>38</v>
      </c>
      <c r="AF7" s="79" t="s">
        <v>38</v>
      </c>
      <c r="AG7" s="79" t="s">
        <v>38</v>
      </c>
      <c r="AH7" s="79" t="s">
        <v>38</v>
      </c>
      <c r="AI7" s="79" t="s">
        <v>38</v>
      </c>
      <c r="AJ7" s="79" t="s">
        <v>38</v>
      </c>
      <c r="AK7" s="79" t="s">
        <v>38</v>
      </c>
      <c r="AL7" s="79" t="s">
        <v>38</v>
      </c>
      <c r="AM7" s="79" t="s">
        <v>38</v>
      </c>
      <c r="AN7" s="79" t="s">
        <v>37</v>
      </c>
      <c r="AO7" s="79" t="s">
        <v>38</v>
      </c>
      <c r="AP7" s="79" t="s">
        <v>38</v>
      </c>
      <c r="AQ7" s="79" t="s">
        <v>38</v>
      </c>
      <c r="AR7" s="79" t="s">
        <v>38</v>
      </c>
      <c r="AS7" s="79" t="s">
        <v>38</v>
      </c>
      <c r="AT7" s="79" t="s">
        <v>38</v>
      </c>
      <c r="AU7" s="79" t="s">
        <v>37</v>
      </c>
      <c r="AV7" s="79" t="s">
        <v>38</v>
      </c>
      <c r="AW7" s="79" t="s">
        <v>38</v>
      </c>
      <c r="AX7" s="79" t="s">
        <v>38</v>
      </c>
      <c r="AY7" s="79" t="s">
        <v>38</v>
      </c>
      <c r="AZ7" s="79" t="s">
        <v>38</v>
      </c>
      <c r="BA7" s="79" t="s">
        <v>38</v>
      </c>
      <c r="BB7" s="79" t="s">
        <v>38</v>
      </c>
    </row>
    <row r="8" spans="2:54" x14ac:dyDescent="0.35">
      <c r="B8" s="147" t="s">
        <v>190</v>
      </c>
      <c r="C8" s="79" t="s">
        <v>7</v>
      </c>
      <c r="D8" s="79" t="s">
        <v>38</v>
      </c>
      <c r="E8" s="79" t="s">
        <v>38</v>
      </c>
      <c r="F8" s="79" t="s">
        <v>7</v>
      </c>
      <c r="G8" s="79" t="s">
        <v>7</v>
      </c>
      <c r="H8" s="79" t="s">
        <v>38</v>
      </c>
      <c r="I8" s="79" t="s">
        <v>7</v>
      </c>
      <c r="J8" s="79" t="s">
        <v>38</v>
      </c>
      <c r="K8" s="79" t="s">
        <v>38</v>
      </c>
      <c r="L8" s="79" t="s">
        <v>38</v>
      </c>
      <c r="M8" s="79" t="s">
        <v>38</v>
      </c>
      <c r="N8" s="79" t="s">
        <v>38</v>
      </c>
      <c r="O8" s="79" t="s">
        <v>38</v>
      </c>
      <c r="P8" s="79" t="s">
        <v>38</v>
      </c>
      <c r="Q8" s="79" t="s">
        <v>38</v>
      </c>
      <c r="R8" s="79" t="s">
        <v>7</v>
      </c>
      <c r="S8" s="79" t="s">
        <v>38</v>
      </c>
      <c r="T8" s="79" t="s">
        <v>38</v>
      </c>
      <c r="U8" s="79" t="s">
        <v>7</v>
      </c>
      <c r="V8" s="79" t="s">
        <v>38</v>
      </c>
      <c r="W8" s="79" t="s">
        <v>38</v>
      </c>
      <c r="X8" s="79" t="s">
        <v>38</v>
      </c>
      <c r="Y8" s="79" t="s">
        <v>38</v>
      </c>
      <c r="Z8" s="79" t="s">
        <v>38</v>
      </c>
      <c r="AA8" s="79" t="s">
        <v>38</v>
      </c>
      <c r="AB8" s="79" t="s">
        <v>38</v>
      </c>
      <c r="AC8" s="79" t="s">
        <v>38</v>
      </c>
      <c r="AD8" s="79" t="s">
        <v>38</v>
      </c>
      <c r="AE8" s="79" t="s">
        <v>38</v>
      </c>
      <c r="AF8" s="79" t="s">
        <v>38</v>
      </c>
      <c r="AG8" s="79" t="s">
        <v>38</v>
      </c>
      <c r="AH8" s="79" t="s">
        <v>38</v>
      </c>
      <c r="AI8" s="79" t="s">
        <v>38</v>
      </c>
      <c r="AJ8" s="79" t="s">
        <v>38</v>
      </c>
      <c r="AK8" s="79" t="s">
        <v>38</v>
      </c>
      <c r="AL8" s="79" t="s">
        <v>38</v>
      </c>
      <c r="AM8" s="79" t="s">
        <v>38</v>
      </c>
      <c r="AN8" s="79" t="s">
        <v>38</v>
      </c>
      <c r="AO8" s="79" t="s">
        <v>38</v>
      </c>
      <c r="AP8" s="79" t="s">
        <v>38</v>
      </c>
      <c r="AQ8" s="79" t="s">
        <v>38</v>
      </c>
      <c r="AR8" s="79" t="s">
        <v>38</v>
      </c>
      <c r="AS8" s="79" t="s">
        <v>38</v>
      </c>
      <c r="AT8" s="79" t="s">
        <v>38</v>
      </c>
      <c r="AU8" s="79" t="s">
        <v>37</v>
      </c>
      <c r="AV8" s="79" t="s">
        <v>38</v>
      </c>
      <c r="AW8" s="79" t="s">
        <v>38</v>
      </c>
      <c r="AX8" s="79" t="s">
        <v>38</v>
      </c>
      <c r="AY8" s="79" t="s">
        <v>38</v>
      </c>
      <c r="AZ8" s="79" t="s">
        <v>38</v>
      </c>
      <c r="BA8" s="79" t="s">
        <v>38</v>
      </c>
      <c r="BB8" s="79" t="s">
        <v>38</v>
      </c>
    </row>
    <row r="9" spans="2:54" x14ac:dyDescent="0.35">
      <c r="B9" s="147" t="s">
        <v>189</v>
      </c>
      <c r="C9" s="79" t="s">
        <v>7</v>
      </c>
      <c r="D9" s="79" t="s">
        <v>38</v>
      </c>
      <c r="E9" s="79" t="s">
        <v>38</v>
      </c>
      <c r="F9" s="79" t="s">
        <v>7</v>
      </c>
      <c r="G9" s="79" t="s">
        <v>7</v>
      </c>
      <c r="H9" s="79" t="s">
        <v>38</v>
      </c>
      <c r="I9" s="79" t="s">
        <v>7</v>
      </c>
      <c r="J9" s="79" t="s">
        <v>38</v>
      </c>
      <c r="K9" s="79" t="s">
        <v>38</v>
      </c>
      <c r="L9" s="79" t="s">
        <v>38</v>
      </c>
      <c r="M9" s="79" t="s">
        <v>38</v>
      </c>
      <c r="N9" s="79" t="s">
        <v>38</v>
      </c>
      <c r="O9" s="79" t="s">
        <v>38</v>
      </c>
      <c r="P9" s="79" t="s">
        <v>38</v>
      </c>
      <c r="Q9" s="79" t="s">
        <v>38</v>
      </c>
      <c r="R9" s="79" t="s">
        <v>38</v>
      </c>
      <c r="S9" s="79" t="s">
        <v>38</v>
      </c>
      <c r="T9" s="79" t="s">
        <v>38</v>
      </c>
      <c r="U9" s="79" t="s">
        <v>7</v>
      </c>
      <c r="V9" s="79" t="s">
        <v>38</v>
      </c>
      <c r="W9" s="79" t="s">
        <v>38</v>
      </c>
      <c r="X9" s="79" t="s">
        <v>38</v>
      </c>
      <c r="Y9" s="79" t="s">
        <v>38</v>
      </c>
      <c r="Z9" s="79" t="s">
        <v>38</v>
      </c>
      <c r="AA9" s="79" t="s">
        <v>38</v>
      </c>
      <c r="AB9" s="79" t="s">
        <v>38</v>
      </c>
      <c r="AC9" s="79" t="s">
        <v>38</v>
      </c>
      <c r="AD9" s="79" t="s">
        <v>38</v>
      </c>
      <c r="AE9" s="79" t="s">
        <v>38</v>
      </c>
      <c r="AF9" s="79" t="s">
        <v>38</v>
      </c>
      <c r="AG9" s="79" t="s">
        <v>38</v>
      </c>
      <c r="AH9" s="79" t="s">
        <v>38</v>
      </c>
      <c r="AI9" s="79" t="s">
        <v>38</v>
      </c>
      <c r="AJ9" s="79" t="s">
        <v>7</v>
      </c>
      <c r="AK9" s="79" t="s">
        <v>38</v>
      </c>
      <c r="AL9" s="79" t="s">
        <v>38</v>
      </c>
      <c r="AM9" s="79" t="s">
        <v>38</v>
      </c>
      <c r="AN9" s="79" t="s">
        <v>38</v>
      </c>
      <c r="AO9" s="79" t="s">
        <v>38</v>
      </c>
      <c r="AP9" s="79" t="s">
        <v>37</v>
      </c>
      <c r="AQ9" s="79" t="s">
        <v>38</v>
      </c>
      <c r="AR9" s="79" t="s">
        <v>38</v>
      </c>
      <c r="AS9" s="79" t="s">
        <v>38</v>
      </c>
      <c r="AT9" s="79" t="s">
        <v>38</v>
      </c>
      <c r="AU9" s="79" t="s">
        <v>37</v>
      </c>
      <c r="AV9" s="79" t="s">
        <v>38</v>
      </c>
      <c r="AW9" s="79" t="s">
        <v>38</v>
      </c>
      <c r="AX9" s="79" t="s">
        <v>38</v>
      </c>
      <c r="AY9" s="79" t="s">
        <v>38</v>
      </c>
      <c r="AZ9" s="79" t="s">
        <v>38</v>
      </c>
      <c r="BA9" s="79" t="s">
        <v>38</v>
      </c>
      <c r="BB9" s="79" t="s">
        <v>38</v>
      </c>
    </row>
    <row r="10" spans="2:54" x14ac:dyDescent="0.35">
      <c r="B10" s="147" t="s">
        <v>174</v>
      </c>
      <c r="C10" s="79" t="s">
        <v>7</v>
      </c>
      <c r="D10" s="79" t="s">
        <v>38</v>
      </c>
      <c r="E10" s="79" t="s">
        <v>38</v>
      </c>
      <c r="F10" s="79" t="s">
        <v>38</v>
      </c>
      <c r="G10" s="79" t="s">
        <v>38</v>
      </c>
      <c r="H10" s="79" t="s">
        <v>38</v>
      </c>
      <c r="I10" s="79" t="s">
        <v>38</v>
      </c>
      <c r="J10" s="79" t="s">
        <v>38</v>
      </c>
      <c r="K10" s="79" t="s">
        <v>38</v>
      </c>
      <c r="L10" s="79" t="s">
        <v>38</v>
      </c>
      <c r="M10" s="79" t="s">
        <v>38</v>
      </c>
      <c r="N10" s="79" t="s">
        <v>38</v>
      </c>
      <c r="O10" s="79" t="s">
        <v>38</v>
      </c>
      <c r="P10" s="79" t="s">
        <v>38</v>
      </c>
      <c r="Q10" s="79" t="s">
        <v>38</v>
      </c>
      <c r="R10" s="79" t="s">
        <v>38</v>
      </c>
      <c r="S10" s="79" t="s">
        <v>38</v>
      </c>
      <c r="T10" s="79" t="s">
        <v>38</v>
      </c>
      <c r="U10" s="79" t="s">
        <v>38</v>
      </c>
      <c r="V10" s="79" t="s">
        <v>38</v>
      </c>
      <c r="W10" s="79" t="s">
        <v>38</v>
      </c>
      <c r="X10" s="79" t="s">
        <v>38</v>
      </c>
      <c r="Y10" s="79" t="s">
        <v>38</v>
      </c>
      <c r="Z10" s="79" t="s">
        <v>38</v>
      </c>
      <c r="AA10" s="79" t="s">
        <v>38</v>
      </c>
      <c r="AB10" s="79" t="s">
        <v>38</v>
      </c>
      <c r="AC10" s="79" t="s">
        <v>38</v>
      </c>
      <c r="AD10" s="79" t="s">
        <v>38</v>
      </c>
      <c r="AE10" s="79" t="s">
        <v>7</v>
      </c>
      <c r="AF10" s="79" t="s">
        <v>38</v>
      </c>
      <c r="AG10" s="79" t="s">
        <v>38</v>
      </c>
      <c r="AH10" s="79" t="s">
        <v>38</v>
      </c>
      <c r="AI10" s="79" t="s">
        <v>38</v>
      </c>
      <c r="AJ10" s="79" t="s">
        <v>38</v>
      </c>
      <c r="AK10" s="79" t="s">
        <v>7</v>
      </c>
      <c r="AL10" s="79" t="s">
        <v>38</v>
      </c>
      <c r="AM10" s="79" t="s">
        <v>38</v>
      </c>
      <c r="AN10" s="79" t="s">
        <v>38</v>
      </c>
      <c r="AO10" s="79" t="s">
        <v>38</v>
      </c>
      <c r="AP10" s="79" t="s">
        <v>7</v>
      </c>
      <c r="AQ10" s="79" t="s">
        <v>38</v>
      </c>
      <c r="AR10" s="79" t="s">
        <v>38</v>
      </c>
      <c r="AS10" s="79" t="s">
        <v>38</v>
      </c>
      <c r="AT10" s="79" t="s">
        <v>38</v>
      </c>
      <c r="AU10" s="79" t="s">
        <v>37</v>
      </c>
      <c r="AV10" s="79" t="s">
        <v>38</v>
      </c>
      <c r="AW10" s="79" t="s">
        <v>38</v>
      </c>
      <c r="AX10" s="79" t="s">
        <v>38</v>
      </c>
      <c r="AY10" s="79" t="s">
        <v>38</v>
      </c>
      <c r="AZ10" s="79" t="s">
        <v>38</v>
      </c>
      <c r="BA10" s="79" t="s">
        <v>38</v>
      </c>
      <c r="BB10" s="79" t="s">
        <v>38</v>
      </c>
    </row>
    <row r="11" spans="2:54" x14ac:dyDescent="0.35">
      <c r="B11" s="147" t="s">
        <v>187</v>
      </c>
      <c r="C11" s="79" t="s">
        <v>7</v>
      </c>
      <c r="D11" s="79" t="s">
        <v>38</v>
      </c>
      <c r="E11" s="79" t="s">
        <v>38</v>
      </c>
      <c r="F11" s="79" t="s">
        <v>7</v>
      </c>
      <c r="G11" s="79" t="s">
        <v>7</v>
      </c>
      <c r="H11" s="79" t="s">
        <v>38</v>
      </c>
      <c r="I11" s="79" t="s">
        <v>38</v>
      </c>
      <c r="J11" s="79" t="s">
        <v>38</v>
      </c>
      <c r="K11" s="79" t="s">
        <v>38</v>
      </c>
      <c r="L11" s="79" t="s">
        <v>38</v>
      </c>
      <c r="M11" s="79" t="s">
        <v>38</v>
      </c>
      <c r="N11" s="79" t="s">
        <v>38</v>
      </c>
      <c r="O11" s="79" t="s">
        <v>38</v>
      </c>
      <c r="P11" s="79" t="s">
        <v>38</v>
      </c>
      <c r="Q11" s="79" t="s">
        <v>38</v>
      </c>
      <c r="R11" s="79" t="s">
        <v>38</v>
      </c>
      <c r="S11" s="79" t="s">
        <v>38</v>
      </c>
      <c r="T11" s="79" t="s">
        <v>7</v>
      </c>
      <c r="U11" s="79" t="s">
        <v>38</v>
      </c>
      <c r="V11" s="79" t="s">
        <v>38</v>
      </c>
      <c r="W11" s="79" t="s">
        <v>38</v>
      </c>
      <c r="X11" s="79" t="s">
        <v>38</v>
      </c>
      <c r="Y11" s="79" t="s">
        <v>38</v>
      </c>
      <c r="Z11" s="79" t="s">
        <v>38</v>
      </c>
      <c r="AA11" s="79" t="s">
        <v>38</v>
      </c>
      <c r="AB11" s="79" t="s">
        <v>38</v>
      </c>
      <c r="AC11" s="79" t="s">
        <v>37</v>
      </c>
      <c r="AD11" s="79" t="s">
        <v>38</v>
      </c>
      <c r="AE11" s="79" t="s">
        <v>7</v>
      </c>
      <c r="AF11" s="79" t="s">
        <v>38</v>
      </c>
      <c r="AG11" s="79" t="s">
        <v>38</v>
      </c>
      <c r="AH11" s="79" t="s">
        <v>38</v>
      </c>
      <c r="AI11" s="79" t="s">
        <v>38</v>
      </c>
      <c r="AJ11" s="79" t="s">
        <v>38</v>
      </c>
      <c r="AK11" s="79" t="s">
        <v>38</v>
      </c>
      <c r="AL11" s="79" t="s">
        <v>38</v>
      </c>
      <c r="AM11" s="79" t="s">
        <v>38</v>
      </c>
      <c r="AN11" s="79" t="s">
        <v>38</v>
      </c>
      <c r="AO11" s="79" t="s">
        <v>7</v>
      </c>
      <c r="AP11" s="79" t="s">
        <v>38</v>
      </c>
      <c r="AQ11" s="79" t="s">
        <v>38</v>
      </c>
      <c r="AR11" s="79" t="s">
        <v>38</v>
      </c>
      <c r="AS11" s="79" t="s">
        <v>38</v>
      </c>
      <c r="AT11" s="79" t="s">
        <v>38</v>
      </c>
      <c r="AU11" s="79" t="s">
        <v>37</v>
      </c>
      <c r="AV11" s="79" t="s">
        <v>38</v>
      </c>
      <c r="AW11" s="79" t="s">
        <v>38</v>
      </c>
      <c r="AX11" s="79" t="s">
        <v>38</v>
      </c>
      <c r="AY11" s="79" t="s">
        <v>38</v>
      </c>
      <c r="AZ11" s="79" t="s">
        <v>38</v>
      </c>
      <c r="BA11" s="79" t="s">
        <v>7</v>
      </c>
      <c r="BB11" s="79" t="s">
        <v>38</v>
      </c>
    </row>
    <row r="12" spans="2:54" x14ac:dyDescent="0.35">
      <c r="B12" s="145" t="s">
        <v>154</v>
      </c>
      <c r="C12" s="79" t="s">
        <v>7</v>
      </c>
      <c r="D12" s="79" t="s">
        <v>38</v>
      </c>
      <c r="E12" s="79" t="s">
        <v>38</v>
      </c>
      <c r="F12" s="79" t="s">
        <v>38</v>
      </c>
      <c r="G12" s="79" t="s">
        <v>38</v>
      </c>
      <c r="H12" s="79" t="s">
        <v>7</v>
      </c>
      <c r="I12" s="79" t="s">
        <v>38</v>
      </c>
      <c r="J12" s="79" t="s">
        <v>7</v>
      </c>
      <c r="K12" s="79" t="s">
        <v>38</v>
      </c>
      <c r="L12" s="79" t="s">
        <v>38</v>
      </c>
      <c r="M12" s="79" t="s">
        <v>38</v>
      </c>
      <c r="N12" s="79" t="s">
        <v>7</v>
      </c>
      <c r="O12" s="79" t="s">
        <v>38</v>
      </c>
      <c r="P12" s="79" t="s">
        <v>38</v>
      </c>
      <c r="Q12" s="79" t="s">
        <v>38</v>
      </c>
      <c r="R12" s="79" t="s">
        <v>38</v>
      </c>
      <c r="S12" s="79" t="s">
        <v>38</v>
      </c>
      <c r="T12" s="79" t="s">
        <v>38</v>
      </c>
      <c r="U12" s="79" t="s">
        <v>38</v>
      </c>
      <c r="V12" s="79" t="s">
        <v>7</v>
      </c>
      <c r="W12" s="79" t="s">
        <v>38</v>
      </c>
      <c r="X12" s="79" t="s">
        <v>38</v>
      </c>
      <c r="Y12" s="79" t="s">
        <v>38</v>
      </c>
      <c r="Z12" s="79" t="s">
        <v>38</v>
      </c>
      <c r="AA12" s="79" t="s">
        <v>38</v>
      </c>
      <c r="AB12" s="79" t="s">
        <v>38</v>
      </c>
      <c r="AC12" s="79" t="s">
        <v>37</v>
      </c>
      <c r="AD12" s="79" t="s">
        <v>38</v>
      </c>
      <c r="AE12" s="79" t="s">
        <v>38</v>
      </c>
      <c r="AF12" s="79" t="s">
        <v>38</v>
      </c>
      <c r="AG12" s="79" t="s">
        <v>7</v>
      </c>
      <c r="AH12" s="79" t="s">
        <v>38</v>
      </c>
      <c r="AI12" s="79" t="s">
        <v>38</v>
      </c>
      <c r="AJ12" s="79" t="s">
        <v>38</v>
      </c>
      <c r="AK12" s="79" t="s">
        <v>7</v>
      </c>
      <c r="AL12" s="79" t="s">
        <v>38</v>
      </c>
      <c r="AM12" s="79" t="s">
        <v>38</v>
      </c>
      <c r="AN12" s="79" t="s">
        <v>38</v>
      </c>
      <c r="AO12" s="79" t="s">
        <v>38</v>
      </c>
      <c r="AP12" s="79" t="s">
        <v>7</v>
      </c>
      <c r="AQ12" s="79" t="s">
        <v>38</v>
      </c>
      <c r="AR12" s="79" t="s">
        <v>38</v>
      </c>
      <c r="AS12" s="79" t="s">
        <v>38</v>
      </c>
      <c r="AT12" s="79" t="s">
        <v>38</v>
      </c>
      <c r="AU12" s="79" t="s">
        <v>37</v>
      </c>
      <c r="AV12" s="79" t="s">
        <v>38</v>
      </c>
      <c r="AW12" s="79" t="s">
        <v>38</v>
      </c>
      <c r="AX12" s="79" t="s">
        <v>38</v>
      </c>
      <c r="AY12" s="79" t="s">
        <v>38</v>
      </c>
      <c r="AZ12" s="79" t="s">
        <v>38</v>
      </c>
      <c r="BA12" s="79" t="s">
        <v>7</v>
      </c>
      <c r="BB12" s="79" t="s">
        <v>38</v>
      </c>
    </row>
    <row r="13" spans="2:54" x14ac:dyDescent="0.35">
      <c r="B13" s="147" t="s">
        <v>179</v>
      </c>
      <c r="C13" s="79" t="s">
        <v>7</v>
      </c>
      <c r="D13" s="79" t="s">
        <v>7</v>
      </c>
      <c r="E13" s="79" t="s">
        <v>38</v>
      </c>
      <c r="F13" s="79" t="s">
        <v>38</v>
      </c>
      <c r="G13" s="79" t="s">
        <v>38</v>
      </c>
      <c r="H13" s="79" t="s">
        <v>37</v>
      </c>
      <c r="I13" s="79" t="s">
        <v>7</v>
      </c>
      <c r="J13" s="79" t="s">
        <v>38</v>
      </c>
      <c r="K13" s="79" t="s">
        <v>38</v>
      </c>
      <c r="L13" s="79" t="s">
        <v>38</v>
      </c>
      <c r="M13" s="79" t="s">
        <v>38</v>
      </c>
      <c r="N13" s="79" t="s">
        <v>38</v>
      </c>
      <c r="O13" s="79" t="s">
        <v>38</v>
      </c>
      <c r="P13" s="79" t="s">
        <v>7</v>
      </c>
      <c r="Q13" s="79" t="s">
        <v>38</v>
      </c>
      <c r="R13" s="79" t="s">
        <v>7</v>
      </c>
      <c r="S13" s="79" t="s">
        <v>38</v>
      </c>
      <c r="T13" s="79" t="s">
        <v>38</v>
      </c>
      <c r="U13" s="79" t="s">
        <v>7</v>
      </c>
      <c r="V13" s="79" t="s">
        <v>37</v>
      </c>
      <c r="W13" s="79" t="s">
        <v>37</v>
      </c>
      <c r="X13" s="79" t="s">
        <v>38</v>
      </c>
      <c r="Y13" s="79" t="s">
        <v>38</v>
      </c>
      <c r="Z13" s="79" t="s">
        <v>38</v>
      </c>
      <c r="AA13" s="79" t="s">
        <v>38</v>
      </c>
      <c r="AB13" s="79" t="s">
        <v>38</v>
      </c>
      <c r="AC13" s="79" t="s">
        <v>38</v>
      </c>
      <c r="AD13" s="79" t="s">
        <v>38</v>
      </c>
      <c r="AE13" s="79" t="s">
        <v>7</v>
      </c>
      <c r="AF13" s="79" t="s">
        <v>38</v>
      </c>
      <c r="AG13" s="79" t="s">
        <v>38</v>
      </c>
      <c r="AH13" s="79" t="s">
        <v>38</v>
      </c>
      <c r="AI13" s="79" t="s">
        <v>38</v>
      </c>
      <c r="AJ13" s="79" t="s">
        <v>38</v>
      </c>
      <c r="AK13" s="79" t="s">
        <v>38</v>
      </c>
      <c r="AL13" s="79" t="s">
        <v>38</v>
      </c>
      <c r="AM13" s="79" t="s">
        <v>38</v>
      </c>
      <c r="AN13" s="79" t="s">
        <v>38</v>
      </c>
      <c r="AO13" s="79" t="s">
        <v>38</v>
      </c>
      <c r="AP13" s="79" t="s">
        <v>38</v>
      </c>
      <c r="AQ13" s="79" t="s">
        <v>38</v>
      </c>
      <c r="AR13" s="79" t="s">
        <v>38</v>
      </c>
      <c r="AS13" s="79" t="s">
        <v>38</v>
      </c>
      <c r="AT13" s="79" t="s">
        <v>38</v>
      </c>
      <c r="AU13" s="79" t="s">
        <v>38</v>
      </c>
      <c r="AV13" s="79" t="s">
        <v>38</v>
      </c>
      <c r="AW13" s="79" t="s">
        <v>38</v>
      </c>
      <c r="AX13" s="79" t="s">
        <v>38</v>
      </c>
      <c r="AY13" s="79" t="s">
        <v>38</v>
      </c>
      <c r="AZ13" s="79" t="s">
        <v>38</v>
      </c>
      <c r="BA13" s="79" t="s">
        <v>7</v>
      </c>
      <c r="BB13" s="79" t="s">
        <v>38</v>
      </c>
    </row>
    <row r="14" spans="2:54" x14ac:dyDescent="0.35">
      <c r="B14" s="144" t="s">
        <v>162</v>
      </c>
      <c r="C14" s="79" t="s">
        <v>7</v>
      </c>
      <c r="D14" s="79" t="s">
        <v>38</v>
      </c>
      <c r="E14" s="79" t="s">
        <v>38</v>
      </c>
      <c r="F14" s="79" t="s">
        <v>38</v>
      </c>
      <c r="G14" s="79" t="s">
        <v>38</v>
      </c>
      <c r="H14" s="79" t="s">
        <v>7</v>
      </c>
      <c r="I14" s="79" t="s">
        <v>38</v>
      </c>
      <c r="J14" s="79" t="s">
        <v>7</v>
      </c>
      <c r="K14" s="79" t="s">
        <v>7</v>
      </c>
      <c r="L14" s="79" t="s">
        <v>38</v>
      </c>
      <c r="M14" s="79" t="s">
        <v>7</v>
      </c>
      <c r="N14" s="79" t="s">
        <v>7</v>
      </c>
      <c r="O14" s="79" t="s">
        <v>7</v>
      </c>
      <c r="P14" s="79" t="s">
        <v>38</v>
      </c>
      <c r="Q14" s="79" t="s">
        <v>38</v>
      </c>
      <c r="R14" s="79" t="s">
        <v>38</v>
      </c>
      <c r="S14" s="79" t="s">
        <v>38</v>
      </c>
      <c r="T14" s="79" t="s">
        <v>38</v>
      </c>
      <c r="U14" s="79" t="s">
        <v>38</v>
      </c>
      <c r="V14" s="79" t="s">
        <v>7</v>
      </c>
      <c r="W14" s="79" t="s">
        <v>38</v>
      </c>
      <c r="X14" s="79" t="s">
        <v>38</v>
      </c>
      <c r="Y14" s="79" t="s">
        <v>38</v>
      </c>
      <c r="Z14" s="79" t="s">
        <v>7</v>
      </c>
      <c r="AA14" s="79" t="s">
        <v>37</v>
      </c>
      <c r="AB14" s="79" t="s">
        <v>38</v>
      </c>
      <c r="AC14" s="79" t="s">
        <v>37</v>
      </c>
      <c r="AD14" s="79" t="s">
        <v>38</v>
      </c>
      <c r="AE14" s="79" t="s">
        <v>7</v>
      </c>
      <c r="AF14" s="79" t="s">
        <v>38</v>
      </c>
      <c r="AG14" s="79" t="s">
        <v>7</v>
      </c>
      <c r="AH14" s="79" t="s">
        <v>38</v>
      </c>
      <c r="AI14" s="79" t="s">
        <v>38</v>
      </c>
      <c r="AJ14" s="79" t="s">
        <v>38</v>
      </c>
      <c r="AK14" s="79" t="s">
        <v>38</v>
      </c>
      <c r="AL14" s="79" t="s">
        <v>38</v>
      </c>
      <c r="AM14" s="79" t="s">
        <v>38</v>
      </c>
      <c r="AN14" s="79" t="s">
        <v>38</v>
      </c>
      <c r="AO14" s="79" t="s">
        <v>38</v>
      </c>
      <c r="AP14" s="79" t="s">
        <v>38</v>
      </c>
      <c r="AQ14" s="79" t="s">
        <v>38</v>
      </c>
      <c r="AR14" s="79" t="s">
        <v>38</v>
      </c>
      <c r="AS14" s="79" t="s">
        <v>38</v>
      </c>
      <c r="AT14" s="79" t="s">
        <v>38</v>
      </c>
      <c r="AU14" s="79" t="s">
        <v>37</v>
      </c>
      <c r="AV14" s="79" t="s">
        <v>38</v>
      </c>
      <c r="AW14" s="79" t="s">
        <v>38</v>
      </c>
      <c r="AX14" s="79" t="s">
        <v>38</v>
      </c>
      <c r="AY14" s="79" t="s">
        <v>38</v>
      </c>
      <c r="AZ14" s="79" t="s">
        <v>38</v>
      </c>
      <c r="BA14" s="79" t="s">
        <v>7</v>
      </c>
      <c r="BB14" s="79" t="s">
        <v>38</v>
      </c>
    </row>
    <row r="15" spans="2:54" x14ac:dyDescent="0.35">
      <c r="B15" s="147" t="s">
        <v>177</v>
      </c>
      <c r="C15" s="79" t="s">
        <v>7</v>
      </c>
      <c r="D15" s="79" t="s">
        <v>37</v>
      </c>
      <c r="E15" s="79" t="s">
        <v>38</v>
      </c>
      <c r="F15" s="79" t="s">
        <v>38</v>
      </c>
      <c r="G15" s="79" t="s">
        <v>38</v>
      </c>
      <c r="H15" s="79" t="s">
        <v>7</v>
      </c>
      <c r="I15" s="79" t="s">
        <v>38</v>
      </c>
      <c r="J15" s="79" t="s">
        <v>38</v>
      </c>
      <c r="K15" s="79" t="s">
        <v>38</v>
      </c>
      <c r="L15" s="79" t="s">
        <v>38</v>
      </c>
      <c r="M15" s="79" t="s">
        <v>7</v>
      </c>
      <c r="N15" s="79" t="s">
        <v>38</v>
      </c>
      <c r="O15" s="79" t="s">
        <v>38</v>
      </c>
      <c r="P15" s="79" t="s">
        <v>38</v>
      </c>
      <c r="Q15" s="79" t="s">
        <v>38</v>
      </c>
      <c r="R15" s="79" t="s">
        <v>7</v>
      </c>
      <c r="S15" s="79" t="s">
        <v>38</v>
      </c>
      <c r="T15" s="79" t="s">
        <v>38</v>
      </c>
      <c r="U15" s="79" t="s">
        <v>38</v>
      </c>
      <c r="V15" s="79" t="s">
        <v>7</v>
      </c>
      <c r="W15" s="79" t="s">
        <v>38</v>
      </c>
      <c r="X15" s="79" t="s">
        <v>38</v>
      </c>
      <c r="Y15" s="79" t="s">
        <v>38</v>
      </c>
      <c r="Z15" s="79" t="s">
        <v>38</v>
      </c>
      <c r="AA15" s="79" t="s">
        <v>38</v>
      </c>
      <c r="AB15" s="79" t="s">
        <v>38</v>
      </c>
      <c r="AC15" s="79" t="s">
        <v>38</v>
      </c>
      <c r="AD15" s="79" t="s">
        <v>38</v>
      </c>
      <c r="AE15" s="79" t="s">
        <v>7</v>
      </c>
      <c r="AF15" s="79" t="s">
        <v>38</v>
      </c>
      <c r="AG15" s="79" t="s">
        <v>7</v>
      </c>
      <c r="AH15" s="79" t="s">
        <v>38</v>
      </c>
      <c r="AI15" s="79" t="s">
        <v>38</v>
      </c>
      <c r="AJ15" s="79" t="s">
        <v>38</v>
      </c>
      <c r="AK15" s="79" t="s">
        <v>38</v>
      </c>
      <c r="AL15" s="79" t="s">
        <v>38</v>
      </c>
      <c r="AM15" s="79" t="s">
        <v>38</v>
      </c>
      <c r="AN15" s="79" t="s">
        <v>38</v>
      </c>
      <c r="AO15" s="79" t="s">
        <v>37</v>
      </c>
      <c r="AP15" s="79" t="s">
        <v>38</v>
      </c>
      <c r="AQ15" s="79" t="s">
        <v>38</v>
      </c>
      <c r="AR15" s="79" t="s">
        <v>38</v>
      </c>
      <c r="AS15" s="79" t="s">
        <v>38</v>
      </c>
      <c r="AT15" s="79" t="s">
        <v>38</v>
      </c>
      <c r="AU15" s="79" t="s">
        <v>37</v>
      </c>
      <c r="AV15" s="79" t="s">
        <v>38</v>
      </c>
      <c r="AW15" s="79" t="s">
        <v>38</v>
      </c>
      <c r="AX15" s="79" t="s">
        <v>38</v>
      </c>
      <c r="AY15" s="79" t="s">
        <v>38</v>
      </c>
      <c r="AZ15" s="79" t="s">
        <v>38</v>
      </c>
      <c r="BA15" s="79" t="s">
        <v>7</v>
      </c>
      <c r="BB15" s="79" t="s">
        <v>38</v>
      </c>
    </row>
    <row r="16" spans="2:54" x14ac:dyDescent="0.35">
      <c r="B16" s="145" t="s">
        <v>156</v>
      </c>
      <c r="C16" s="79" t="s">
        <v>7</v>
      </c>
      <c r="D16" s="79" t="s">
        <v>38</v>
      </c>
      <c r="E16" s="79" t="s">
        <v>38</v>
      </c>
      <c r="F16" s="79" t="s">
        <v>38</v>
      </c>
      <c r="G16" s="79" t="s">
        <v>38</v>
      </c>
      <c r="H16" s="79" t="s">
        <v>38</v>
      </c>
      <c r="I16" s="79" t="s">
        <v>38</v>
      </c>
      <c r="J16" s="79" t="s">
        <v>7</v>
      </c>
      <c r="K16" s="79" t="s">
        <v>38</v>
      </c>
      <c r="L16" s="79" t="s">
        <v>38</v>
      </c>
      <c r="M16" s="79" t="s">
        <v>38</v>
      </c>
      <c r="N16" s="79" t="s">
        <v>7</v>
      </c>
      <c r="O16" s="79" t="s">
        <v>38</v>
      </c>
      <c r="P16" s="79" t="s">
        <v>38</v>
      </c>
      <c r="Q16" s="79" t="s">
        <v>38</v>
      </c>
      <c r="R16" s="79" t="s">
        <v>38</v>
      </c>
      <c r="S16" s="79" t="s">
        <v>38</v>
      </c>
      <c r="T16" s="79" t="s">
        <v>38</v>
      </c>
      <c r="U16" s="79" t="s">
        <v>38</v>
      </c>
      <c r="V16" s="79" t="s">
        <v>38</v>
      </c>
      <c r="W16" s="79" t="s">
        <v>38</v>
      </c>
      <c r="X16" s="79" t="s">
        <v>38</v>
      </c>
      <c r="Y16" s="79" t="s">
        <v>38</v>
      </c>
      <c r="Z16" s="79" t="s">
        <v>38</v>
      </c>
      <c r="AA16" s="79" t="s">
        <v>37</v>
      </c>
      <c r="AB16" s="79" t="s">
        <v>38</v>
      </c>
      <c r="AC16" s="79" t="s">
        <v>38</v>
      </c>
      <c r="AD16" s="79" t="s">
        <v>38</v>
      </c>
      <c r="AE16" s="79" t="s">
        <v>7</v>
      </c>
      <c r="AF16" s="79" t="s">
        <v>38</v>
      </c>
      <c r="AG16" s="79" t="s">
        <v>7</v>
      </c>
      <c r="AH16" s="79" t="s">
        <v>38</v>
      </c>
      <c r="AI16" s="79" t="s">
        <v>38</v>
      </c>
      <c r="AJ16" s="79" t="s">
        <v>38</v>
      </c>
      <c r="AK16" s="79" t="s">
        <v>38</v>
      </c>
      <c r="AL16" s="79" t="s">
        <v>38</v>
      </c>
      <c r="AM16" s="79" t="s">
        <v>38</v>
      </c>
      <c r="AN16" s="79" t="s">
        <v>38</v>
      </c>
      <c r="AO16" s="79" t="s">
        <v>38</v>
      </c>
      <c r="AP16" s="79" t="s">
        <v>38</v>
      </c>
      <c r="AQ16" s="79" t="s">
        <v>38</v>
      </c>
      <c r="AR16" s="79" t="s">
        <v>38</v>
      </c>
      <c r="AS16" s="79" t="s">
        <v>38</v>
      </c>
      <c r="AT16" s="79" t="s">
        <v>38</v>
      </c>
      <c r="AU16" s="79" t="s">
        <v>37</v>
      </c>
      <c r="AV16" s="79" t="s">
        <v>38</v>
      </c>
      <c r="AW16" s="79" t="s">
        <v>38</v>
      </c>
      <c r="AX16" s="79" t="s">
        <v>38</v>
      </c>
      <c r="AY16" s="79" t="s">
        <v>38</v>
      </c>
      <c r="AZ16" s="79" t="s">
        <v>38</v>
      </c>
      <c r="BA16" s="79" t="s">
        <v>7</v>
      </c>
      <c r="BB16" s="79" t="s">
        <v>38</v>
      </c>
    </row>
    <row r="17" spans="2:54" x14ac:dyDescent="0.35">
      <c r="B17" s="147" t="s">
        <v>178</v>
      </c>
      <c r="C17" s="79" t="s">
        <v>7</v>
      </c>
      <c r="D17" s="79" t="s">
        <v>37</v>
      </c>
      <c r="E17" s="79" t="s">
        <v>38</v>
      </c>
      <c r="F17" s="79" t="s">
        <v>38</v>
      </c>
      <c r="G17" s="79" t="s">
        <v>38</v>
      </c>
      <c r="H17" s="79" t="s">
        <v>38</v>
      </c>
      <c r="I17" s="79" t="s">
        <v>38</v>
      </c>
      <c r="J17" s="79" t="s">
        <v>38</v>
      </c>
      <c r="K17" s="79" t="s">
        <v>38</v>
      </c>
      <c r="L17" s="79" t="s">
        <v>38</v>
      </c>
      <c r="M17" s="79" t="s">
        <v>38</v>
      </c>
      <c r="N17" s="79" t="s">
        <v>38</v>
      </c>
      <c r="O17" s="79" t="s">
        <v>38</v>
      </c>
      <c r="P17" s="79" t="s">
        <v>38</v>
      </c>
      <c r="Q17" s="79" t="s">
        <v>38</v>
      </c>
      <c r="R17" s="79" t="s">
        <v>38</v>
      </c>
      <c r="S17" s="79" t="s">
        <v>38</v>
      </c>
      <c r="T17" s="79" t="s">
        <v>38</v>
      </c>
      <c r="U17" s="79" t="s">
        <v>38</v>
      </c>
      <c r="V17" s="79" t="s">
        <v>38</v>
      </c>
      <c r="W17" s="79" t="s">
        <v>38</v>
      </c>
      <c r="X17" s="79" t="s">
        <v>38</v>
      </c>
      <c r="Y17" s="79" t="s">
        <v>38</v>
      </c>
      <c r="Z17" s="79" t="s">
        <v>38</v>
      </c>
      <c r="AA17" s="79" t="s">
        <v>37</v>
      </c>
      <c r="AB17" s="79" t="s">
        <v>38</v>
      </c>
      <c r="AC17" s="79" t="s">
        <v>38</v>
      </c>
      <c r="AD17" s="79" t="s">
        <v>38</v>
      </c>
      <c r="AE17" s="79" t="s">
        <v>38</v>
      </c>
      <c r="AF17" s="79" t="s">
        <v>38</v>
      </c>
      <c r="AG17" s="79" t="s">
        <v>7</v>
      </c>
      <c r="AH17" s="79" t="s">
        <v>38</v>
      </c>
      <c r="AI17" s="79" t="s">
        <v>38</v>
      </c>
      <c r="AJ17" s="79" t="s">
        <v>38</v>
      </c>
      <c r="AK17" s="79" t="s">
        <v>38</v>
      </c>
      <c r="AL17" s="79" t="s">
        <v>38</v>
      </c>
      <c r="AM17" s="79" t="s">
        <v>38</v>
      </c>
      <c r="AN17" s="79" t="s">
        <v>38</v>
      </c>
      <c r="AO17" s="79" t="s">
        <v>7</v>
      </c>
      <c r="AP17" s="79" t="s">
        <v>38</v>
      </c>
      <c r="AQ17" s="79" t="s">
        <v>38</v>
      </c>
      <c r="AR17" s="79" t="s">
        <v>38</v>
      </c>
      <c r="AS17" s="79" t="s">
        <v>38</v>
      </c>
      <c r="AT17" s="79" t="s">
        <v>38</v>
      </c>
      <c r="AU17" s="79" t="s">
        <v>37</v>
      </c>
      <c r="AV17" s="79" t="s">
        <v>38</v>
      </c>
      <c r="AW17" s="79" t="s">
        <v>38</v>
      </c>
      <c r="AX17" s="79" t="s">
        <v>38</v>
      </c>
      <c r="AY17" s="79" t="s">
        <v>38</v>
      </c>
      <c r="AZ17" s="79" t="s">
        <v>38</v>
      </c>
      <c r="BA17" s="79" t="s">
        <v>7</v>
      </c>
      <c r="BB17" s="79" t="s">
        <v>38</v>
      </c>
    </row>
    <row r="18" spans="2:54" x14ac:dyDescent="0.35">
      <c r="B18" s="147" t="s">
        <v>180</v>
      </c>
      <c r="C18" s="79" t="s">
        <v>38</v>
      </c>
      <c r="D18" s="79" t="s">
        <v>37</v>
      </c>
      <c r="E18" s="79" t="s">
        <v>38</v>
      </c>
      <c r="F18" s="79" t="s">
        <v>38</v>
      </c>
      <c r="G18" s="79" t="s">
        <v>38</v>
      </c>
      <c r="H18" s="79" t="s">
        <v>38</v>
      </c>
      <c r="I18" s="79" t="s">
        <v>38</v>
      </c>
      <c r="J18" s="79" t="s">
        <v>38</v>
      </c>
      <c r="K18" s="79" t="s">
        <v>38</v>
      </c>
      <c r="L18" s="79" t="s">
        <v>38</v>
      </c>
      <c r="M18" s="79" t="s">
        <v>38</v>
      </c>
      <c r="N18" s="79" t="s">
        <v>38</v>
      </c>
      <c r="O18" s="79" t="s">
        <v>38</v>
      </c>
      <c r="P18" s="79" t="s">
        <v>38</v>
      </c>
      <c r="Q18" s="79" t="s">
        <v>38</v>
      </c>
      <c r="R18" s="79" t="s">
        <v>7</v>
      </c>
      <c r="S18" s="79" t="s">
        <v>38</v>
      </c>
      <c r="T18" s="79" t="s">
        <v>38</v>
      </c>
      <c r="U18" s="79" t="s">
        <v>38</v>
      </c>
      <c r="V18" s="79" t="s">
        <v>38</v>
      </c>
      <c r="W18" s="79" t="s">
        <v>38</v>
      </c>
      <c r="X18" s="79" t="s">
        <v>38</v>
      </c>
      <c r="Y18" s="79" t="s">
        <v>38</v>
      </c>
      <c r="Z18" s="79" t="s">
        <v>38</v>
      </c>
      <c r="AA18" s="79" t="s">
        <v>37</v>
      </c>
      <c r="AB18" s="79" t="s">
        <v>38</v>
      </c>
      <c r="AC18" s="79" t="s">
        <v>37</v>
      </c>
      <c r="AD18" s="79" t="s">
        <v>38</v>
      </c>
      <c r="AE18" s="79" t="s">
        <v>7</v>
      </c>
      <c r="AF18" s="79" t="s">
        <v>37</v>
      </c>
      <c r="AG18" s="79" t="s">
        <v>7</v>
      </c>
      <c r="AH18" s="79" t="s">
        <v>38</v>
      </c>
      <c r="AI18" s="79" t="s">
        <v>38</v>
      </c>
      <c r="AJ18" s="79" t="s">
        <v>38</v>
      </c>
      <c r="AK18" s="79" t="s">
        <v>38</v>
      </c>
      <c r="AL18" s="79" t="s">
        <v>38</v>
      </c>
      <c r="AM18" s="79" t="s">
        <v>38</v>
      </c>
      <c r="AN18" s="79" t="s">
        <v>38</v>
      </c>
      <c r="AO18" s="79" t="s">
        <v>38</v>
      </c>
      <c r="AP18" s="79" t="s">
        <v>38</v>
      </c>
      <c r="AQ18" s="79" t="s">
        <v>38</v>
      </c>
      <c r="AR18" s="79" t="s">
        <v>38</v>
      </c>
      <c r="AS18" s="79" t="s">
        <v>38</v>
      </c>
      <c r="AT18" s="79" t="s">
        <v>38</v>
      </c>
      <c r="AU18" s="79" t="s">
        <v>38</v>
      </c>
      <c r="AV18" s="79" t="s">
        <v>38</v>
      </c>
      <c r="AW18" s="79" t="s">
        <v>38</v>
      </c>
      <c r="AX18" s="79" t="s">
        <v>38</v>
      </c>
      <c r="AY18" s="79" t="s">
        <v>38</v>
      </c>
      <c r="AZ18" s="79" t="s">
        <v>38</v>
      </c>
      <c r="BA18" s="79" t="s">
        <v>7</v>
      </c>
      <c r="BB18" s="79" t="s">
        <v>38</v>
      </c>
    </row>
    <row r="19" spans="2:54" x14ac:dyDescent="0.35">
      <c r="B19" s="144" t="s">
        <v>163</v>
      </c>
      <c r="C19" s="79" t="s">
        <v>7</v>
      </c>
      <c r="D19" s="79" t="s">
        <v>38</v>
      </c>
      <c r="E19" s="79" t="s">
        <v>38</v>
      </c>
      <c r="F19" s="79" t="s">
        <v>38</v>
      </c>
      <c r="G19" s="79" t="s">
        <v>38</v>
      </c>
      <c r="H19" s="79" t="s">
        <v>7</v>
      </c>
      <c r="I19" s="79" t="s">
        <v>38</v>
      </c>
      <c r="J19" s="79" t="s">
        <v>38</v>
      </c>
      <c r="K19" s="79" t="s">
        <v>38</v>
      </c>
      <c r="L19" s="79" t="s">
        <v>38</v>
      </c>
      <c r="M19" s="79" t="s">
        <v>7</v>
      </c>
      <c r="N19" s="79" t="s">
        <v>38</v>
      </c>
      <c r="O19" s="79" t="s">
        <v>38</v>
      </c>
      <c r="P19" s="79" t="s">
        <v>38</v>
      </c>
      <c r="Q19" s="79" t="s">
        <v>38</v>
      </c>
      <c r="R19" s="79" t="s">
        <v>38</v>
      </c>
      <c r="S19" s="79" t="s">
        <v>38</v>
      </c>
      <c r="T19" s="79" t="s">
        <v>38</v>
      </c>
      <c r="U19" s="79" t="s">
        <v>38</v>
      </c>
      <c r="V19" s="79" t="s">
        <v>7</v>
      </c>
      <c r="W19" s="79" t="s">
        <v>38</v>
      </c>
      <c r="X19" s="79" t="s">
        <v>38</v>
      </c>
      <c r="Y19" s="79" t="s">
        <v>38</v>
      </c>
      <c r="Z19" s="79" t="s">
        <v>7</v>
      </c>
      <c r="AA19" s="79" t="s">
        <v>38</v>
      </c>
      <c r="AB19" s="79" t="s">
        <v>38</v>
      </c>
      <c r="AC19" s="79" t="s">
        <v>38</v>
      </c>
      <c r="AD19" s="79" t="s">
        <v>38</v>
      </c>
      <c r="AE19" s="79" t="s">
        <v>37</v>
      </c>
      <c r="AF19" s="79" t="s">
        <v>38</v>
      </c>
      <c r="AG19" s="79" t="s">
        <v>7</v>
      </c>
      <c r="AH19" s="79" t="s">
        <v>38</v>
      </c>
      <c r="AI19" s="79" t="s">
        <v>38</v>
      </c>
      <c r="AJ19" s="79" t="s">
        <v>37</v>
      </c>
      <c r="AK19" s="79" t="s">
        <v>38</v>
      </c>
      <c r="AL19" s="79" t="s">
        <v>38</v>
      </c>
      <c r="AM19" s="79" t="s">
        <v>38</v>
      </c>
      <c r="AN19" s="79" t="s">
        <v>38</v>
      </c>
      <c r="AO19" s="79" t="s">
        <v>38</v>
      </c>
      <c r="AP19" s="79" t="s">
        <v>38</v>
      </c>
      <c r="AQ19" s="79" t="s">
        <v>38</v>
      </c>
      <c r="AR19" s="79" t="s">
        <v>38</v>
      </c>
      <c r="AS19" s="79" t="s">
        <v>38</v>
      </c>
      <c r="AT19" s="79" t="s">
        <v>38</v>
      </c>
      <c r="AU19" s="79" t="s">
        <v>37</v>
      </c>
      <c r="AV19" s="79" t="s">
        <v>38</v>
      </c>
      <c r="AW19" s="79" t="s">
        <v>7</v>
      </c>
      <c r="AX19" s="79" t="s">
        <v>38</v>
      </c>
      <c r="AY19" s="79" t="s">
        <v>38</v>
      </c>
      <c r="AZ19" s="79" t="s">
        <v>38</v>
      </c>
      <c r="BA19" s="79" t="s">
        <v>7</v>
      </c>
      <c r="BB19" s="79" t="s">
        <v>38</v>
      </c>
    </row>
    <row r="20" spans="2:54" x14ac:dyDescent="0.35">
      <c r="B20" s="145" t="s">
        <v>155</v>
      </c>
      <c r="C20" s="79" t="s">
        <v>7</v>
      </c>
      <c r="D20" s="79" t="s">
        <v>38</v>
      </c>
      <c r="E20" s="79" t="s">
        <v>38</v>
      </c>
      <c r="F20" s="79" t="s">
        <v>38</v>
      </c>
      <c r="G20" s="79" t="s">
        <v>38</v>
      </c>
      <c r="H20" s="79" t="s">
        <v>7</v>
      </c>
      <c r="I20" s="79" t="s">
        <v>38</v>
      </c>
      <c r="J20" s="79" t="s">
        <v>7</v>
      </c>
      <c r="K20" s="79" t="s">
        <v>38</v>
      </c>
      <c r="L20" s="79" t="s">
        <v>38</v>
      </c>
      <c r="M20" s="79" t="s">
        <v>38</v>
      </c>
      <c r="N20" s="79" t="s">
        <v>7</v>
      </c>
      <c r="O20" s="79" t="s">
        <v>38</v>
      </c>
      <c r="P20" s="79" t="s">
        <v>38</v>
      </c>
      <c r="Q20" s="79" t="s">
        <v>38</v>
      </c>
      <c r="R20" s="79" t="s">
        <v>7</v>
      </c>
      <c r="S20" s="79" t="s">
        <v>38</v>
      </c>
      <c r="T20" s="79" t="s">
        <v>38</v>
      </c>
      <c r="U20" s="79" t="s">
        <v>38</v>
      </c>
      <c r="V20" s="79" t="s">
        <v>7</v>
      </c>
      <c r="W20" s="79" t="s">
        <v>38</v>
      </c>
      <c r="X20" s="79" t="s">
        <v>38</v>
      </c>
      <c r="Y20" s="79" t="s">
        <v>38</v>
      </c>
      <c r="Z20" s="79" t="s">
        <v>38</v>
      </c>
      <c r="AA20" s="79" t="s">
        <v>37</v>
      </c>
      <c r="AB20" s="79" t="s">
        <v>38</v>
      </c>
      <c r="AC20" s="79" t="s">
        <v>37</v>
      </c>
      <c r="AD20" s="79" t="s">
        <v>38</v>
      </c>
      <c r="AE20" s="79" t="s">
        <v>38</v>
      </c>
      <c r="AF20" s="79" t="s">
        <v>38</v>
      </c>
      <c r="AG20" s="79" t="s">
        <v>7</v>
      </c>
      <c r="AH20" s="79" t="s">
        <v>38</v>
      </c>
      <c r="AI20" s="79" t="s">
        <v>38</v>
      </c>
      <c r="AJ20" s="79" t="s">
        <v>38</v>
      </c>
      <c r="AK20" s="79" t="s">
        <v>38</v>
      </c>
      <c r="AL20" s="79" t="s">
        <v>38</v>
      </c>
      <c r="AM20" s="79" t="s">
        <v>38</v>
      </c>
      <c r="AN20" s="79" t="s">
        <v>38</v>
      </c>
      <c r="AO20" s="79" t="s">
        <v>38</v>
      </c>
      <c r="AP20" s="79" t="s">
        <v>37</v>
      </c>
      <c r="AQ20" s="79" t="s">
        <v>38</v>
      </c>
      <c r="AR20" s="79" t="s">
        <v>38</v>
      </c>
      <c r="AS20" s="79" t="s">
        <v>38</v>
      </c>
      <c r="AT20" s="79" t="s">
        <v>38</v>
      </c>
      <c r="AU20" s="79" t="s">
        <v>37</v>
      </c>
      <c r="AV20" s="79" t="s">
        <v>38</v>
      </c>
      <c r="AW20" s="79" t="s">
        <v>38</v>
      </c>
      <c r="AX20" s="79" t="s">
        <v>38</v>
      </c>
      <c r="AY20" s="79" t="s">
        <v>38</v>
      </c>
      <c r="AZ20" s="79" t="s">
        <v>38</v>
      </c>
      <c r="BA20" s="79" t="s">
        <v>7</v>
      </c>
      <c r="BB20" s="79" t="s">
        <v>38</v>
      </c>
    </row>
    <row r="21" spans="2:54" x14ac:dyDescent="0.35">
      <c r="B21" s="147" t="s">
        <v>176</v>
      </c>
      <c r="C21" s="79" t="s">
        <v>38</v>
      </c>
      <c r="D21" s="79" t="s">
        <v>38</v>
      </c>
      <c r="E21" s="79" t="s">
        <v>38</v>
      </c>
      <c r="F21" s="79" t="s">
        <v>7</v>
      </c>
      <c r="G21" s="79" t="s">
        <v>38</v>
      </c>
      <c r="H21" s="79" t="s">
        <v>7</v>
      </c>
      <c r="I21" s="79" t="s">
        <v>38</v>
      </c>
      <c r="J21" s="79" t="s">
        <v>38</v>
      </c>
      <c r="K21" s="79" t="s">
        <v>38</v>
      </c>
      <c r="L21" s="79" t="s">
        <v>38</v>
      </c>
      <c r="M21" s="79" t="s">
        <v>38</v>
      </c>
      <c r="N21" s="79" t="s">
        <v>38</v>
      </c>
      <c r="O21" s="79" t="s">
        <v>38</v>
      </c>
      <c r="P21" s="79" t="s">
        <v>7</v>
      </c>
      <c r="Q21" s="79" t="s">
        <v>38</v>
      </c>
      <c r="R21" s="79" t="s">
        <v>38</v>
      </c>
      <c r="S21" s="79" t="s">
        <v>38</v>
      </c>
      <c r="T21" s="79" t="s">
        <v>38</v>
      </c>
      <c r="U21" s="79" t="s">
        <v>38</v>
      </c>
      <c r="V21" s="79" t="s">
        <v>7</v>
      </c>
      <c r="W21" s="79" t="s">
        <v>38</v>
      </c>
      <c r="X21" s="79" t="s">
        <v>38</v>
      </c>
      <c r="Y21" s="79" t="s">
        <v>38</v>
      </c>
      <c r="Z21" s="79" t="s">
        <v>38</v>
      </c>
      <c r="AA21" s="79" t="s">
        <v>37</v>
      </c>
      <c r="AB21" s="79" t="s">
        <v>38</v>
      </c>
      <c r="AC21" s="79" t="s">
        <v>38</v>
      </c>
      <c r="AD21" s="79" t="s">
        <v>38</v>
      </c>
      <c r="AE21" s="79" t="s">
        <v>37</v>
      </c>
      <c r="AF21" s="79" t="s">
        <v>38</v>
      </c>
      <c r="AG21" s="79" t="s">
        <v>7</v>
      </c>
      <c r="AH21" s="79" t="s">
        <v>38</v>
      </c>
      <c r="AI21" s="79" t="s">
        <v>38</v>
      </c>
      <c r="AJ21" s="79" t="s">
        <v>38</v>
      </c>
      <c r="AK21" s="79" t="s">
        <v>37</v>
      </c>
      <c r="AL21" s="79" t="s">
        <v>38</v>
      </c>
      <c r="AM21" s="79" t="s">
        <v>38</v>
      </c>
      <c r="AN21" s="79" t="s">
        <v>38</v>
      </c>
      <c r="AO21" s="79" t="s">
        <v>38</v>
      </c>
      <c r="AP21" s="79" t="s">
        <v>37</v>
      </c>
      <c r="AQ21" s="79" t="s">
        <v>38</v>
      </c>
      <c r="AR21" s="79" t="s">
        <v>38</v>
      </c>
      <c r="AS21" s="79" t="s">
        <v>38</v>
      </c>
      <c r="AT21" s="79" t="s">
        <v>38</v>
      </c>
      <c r="AU21" s="79" t="s">
        <v>37</v>
      </c>
      <c r="AV21" s="79" t="s">
        <v>38</v>
      </c>
      <c r="AW21" s="79" t="s">
        <v>38</v>
      </c>
      <c r="AX21" s="79" t="s">
        <v>38</v>
      </c>
      <c r="AY21" s="79" t="s">
        <v>38</v>
      </c>
      <c r="AZ21" s="79" t="s">
        <v>38</v>
      </c>
      <c r="BA21" s="79" t="s">
        <v>7</v>
      </c>
      <c r="BB21" s="79" t="s">
        <v>38</v>
      </c>
    </row>
    <row r="22" spans="2:54" x14ac:dyDescent="0.35">
      <c r="B22" s="147" t="s">
        <v>175</v>
      </c>
      <c r="C22" s="79" t="s">
        <v>38</v>
      </c>
      <c r="D22" s="79" t="s">
        <v>37</v>
      </c>
      <c r="E22" s="79" t="s">
        <v>38</v>
      </c>
      <c r="F22" s="79" t="s">
        <v>7</v>
      </c>
      <c r="G22" s="79" t="s">
        <v>38</v>
      </c>
      <c r="H22" s="79" t="s">
        <v>7</v>
      </c>
      <c r="I22" s="79" t="s">
        <v>38</v>
      </c>
      <c r="J22" s="79" t="s">
        <v>38</v>
      </c>
      <c r="K22" s="79" t="s">
        <v>38</v>
      </c>
      <c r="L22" s="79" t="s">
        <v>38</v>
      </c>
      <c r="M22" s="79" t="s">
        <v>38</v>
      </c>
      <c r="N22" s="79" t="s">
        <v>38</v>
      </c>
      <c r="O22" s="79" t="s">
        <v>38</v>
      </c>
      <c r="P22" s="79" t="s">
        <v>7</v>
      </c>
      <c r="Q22" s="79" t="s">
        <v>38</v>
      </c>
      <c r="R22" s="79" t="s">
        <v>38</v>
      </c>
      <c r="S22" s="79" t="s">
        <v>38</v>
      </c>
      <c r="T22" s="79" t="s">
        <v>38</v>
      </c>
      <c r="U22" s="79" t="s">
        <v>38</v>
      </c>
      <c r="V22" s="79" t="s">
        <v>7</v>
      </c>
      <c r="W22" s="79" t="s">
        <v>38</v>
      </c>
      <c r="X22" s="79" t="s">
        <v>38</v>
      </c>
      <c r="Y22" s="79" t="s">
        <v>38</v>
      </c>
      <c r="Z22" s="79" t="s">
        <v>38</v>
      </c>
      <c r="AA22" s="79" t="s">
        <v>37</v>
      </c>
      <c r="AB22" s="79" t="s">
        <v>38</v>
      </c>
      <c r="AC22" s="79" t="s">
        <v>38</v>
      </c>
      <c r="AD22" s="79" t="s">
        <v>38</v>
      </c>
      <c r="AE22" s="79" t="s">
        <v>37</v>
      </c>
      <c r="AF22" s="79" t="s">
        <v>38</v>
      </c>
      <c r="AG22" s="79" t="s">
        <v>7</v>
      </c>
      <c r="AH22" s="79" t="s">
        <v>38</v>
      </c>
      <c r="AI22" s="79" t="s">
        <v>38</v>
      </c>
      <c r="AJ22" s="79" t="s">
        <v>38</v>
      </c>
      <c r="AK22" s="79" t="s">
        <v>37</v>
      </c>
      <c r="AL22" s="79" t="s">
        <v>38</v>
      </c>
      <c r="AM22" s="79" t="s">
        <v>38</v>
      </c>
      <c r="AN22" s="79" t="s">
        <v>38</v>
      </c>
      <c r="AO22" s="79" t="s">
        <v>38</v>
      </c>
      <c r="AP22" s="79" t="s">
        <v>38</v>
      </c>
      <c r="AQ22" s="79" t="s">
        <v>38</v>
      </c>
      <c r="AR22" s="79" t="s">
        <v>38</v>
      </c>
      <c r="AS22" s="79" t="s">
        <v>38</v>
      </c>
      <c r="AT22" s="79" t="s">
        <v>38</v>
      </c>
      <c r="AU22" s="79" t="s">
        <v>37</v>
      </c>
      <c r="AV22" s="79" t="s">
        <v>38</v>
      </c>
      <c r="AW22" s="79" t="s">
        <v>38</v>
      </c>
      <c r="AX22" s="79" t="s">
        <v>38</v>
      </c>
      <c r="AY22" s="79" t="s">
        <v>38</v>
      </c>
      <c r="AZ22" s="79" t="s">
        <v>38</v>
      </c>
      <c r="BA22" s="79" t="s">
        <v>7</v>
      </c>
      <c r="BB22" s="79" t="s">
        <v>38</v>
      </c>
    </row>
    <row r="23" spans="2:54" x14ac:dyDescent="0.35">
      <c r="B23" s="147" t="s">
        <v>173</v>
      </c>
      <c r="C23" s="79" t="s">
        <v>7</v>
      </c>
      <c r="D23" s="79" t="s">
        <v>37</v>
      </c>
      <c r="E23" s="79" t="s">
        <v>37</v>
      </c>
      <c r="F23" s="79" t="s">
        <v>38</v>
      </c>
      <c r="G23" s="79" t="s">
        <v>37</v>
      </c>
      <c r="H23" s="79" t="s">
        <v>37</v>
      </c>
      <c r="I23" s="79" t="s">
        <v>37</v>
      </c>
      <c r="J23" s="79" t="s">
        <v>38</v>
      </c>
      <c r="K23" s="79" t="s">
        <v>38</v>
      </c>
      <c r="L23" s="79" t="s">
        <v>7</v>
      </c>
      <c r="M23" s="79" t="s">
        <v>7</v>
      </c>
      <c r="N23" s="79" t="s">
        <v>38</v>
      </c>
      <c r="O23" s="79" t="s">
        <v>38</v>
      </c>
      <c r="P23" s="79" t="s">
        <v>38</v>
      </c>
      <c r="Q23" s="79" t="s">
        <v>38</v>
      </c>
      <c r="R23" s="79" t="s">
        <v>38</v>
      </c>
      <c r="S23" s="79" t="s">
        <v>38</v>
      </c>
      <c r="T23" s="79" t="s">
        <v>37</v>
      </c>
      <c r="U23" s="79" t="s">
        <v>37</v>
      </c>
      <c r="V23" s="79" t="s">
        <v>37</v>
      </c>
      <c r="W23" s="79" t="s">
        <v>37</v>
      </c>
      <c r="X23" s="79" t="s">
        <v>38</v>
      </c>
      <c r="Y23" s="79" t="s">
        <v>7</v>
      </c>
      <c r="Z23" s="79" t="s">
        <v>7</v>
      </c>
      <c r="AA23" s="79" t="s">
        <v>38</v>
      </c>
      <c r="AB23" s="79" t="s">
        <v>37</v>
      </c>
      <c r="AC23" s="79" t="s">
        <v>37</v>
      </c>
      <c r="AD23" s="79" t="s">
        <v>38</v>
      </c>
      <c r="AE23" s="79" t="s">
        <v>37</v>
      </c>
      <c r="AF23" s="79" t="s">
        <v>38</v>
      </c>
      <c r="AG23" s="79" t="s">
        <v>38</v>
      </c>
      <c r="AH23" s="79" t="s">
        <v>38</v>
      </c>
      <c r="AI23" s="79" t="s">
        <v>38</v>
      </c>
      <c r="AJ23" s="79" t="s">
        <v>37</v>
      </c>
      <c r="AK23" s="79" t="s">
        <v>37</v>
      </c>
      <c r="AL23" s="79" t="s">
        <v>38</v>
      </c>
      <c r="AM23" s="79" t="s">
        <v>37</v>
      </c>
      <c r="AN23" s="79" t="s">
        <v>37</v>
      </c>
      <c r="AO23" s="79" t="s">
        <v>38</v>
      </c>
      <c r="AP23" s="79" t="s">
        <v>37</v>
      </c>
      <c r="AQ23" s="79" t="s">
        <v>37</v>
      </c>
      <c r="AR23" s="79" t="s">
        <v>38</v>
      </c>
      <c r="AS23" s="79" t="s">
        <v>37</v>
      </c>
      <c r="AT23" s="79" t="s">
        <v>38</v>
      </c>
      <c r="AU23" s="79" t="s">
        <v>38</v>
      </c>
      <c r="AV23" s="79" t="s">
        <v>37</v>
      </c>
      <c r="AW23" s="79" t="s">
        <v>7</v>
      </c>
      <c r="AX23" s="79" t="s">
        <v>37</v>
      </c>
      <c r="AY23" s="79" t="s">
        <v>7</v>
      </c>
      <c r="AZ23" s="79" t="s">
        <v>38</v>
      </c>
      <c r="BA23" s="79" t="s">
        <v>38</v>
      </c>
      <c r="BB23" s="79" t="s">
        <v>38</v>
      </c>
    </row>
    <row r="24" spans="2:54" x14ac:dyDescent="0.35">
      <c r="B24" s="147" t="s">
        <v>191</v>
      </c>
      <c r="C24" s="79" t="s">
        <v>37</v>
      </c>
      <c r="D24" s="79" t="s">
        <v>37</v>
      </c>
      <c r="E24" s="79" t="s">
        <v>37</v>
      </c>
      <c r="F24" s="79" t="s">
        <v>38</v>
      </c>
      <c r="G24" s="79" t="s">
        <v>37</v>
      </c>
      <c r="H24" s="79" t="s">
        <v>37</v>
      </c>
      <c r="I24" s="79" t="s">
        <v>37</v>
      </c>
      <c r="J24" s="79" t="s">
        <v>37</v>
      </c>
      <c r="K24" s="79" t="s">
        <v>7</v>
      </c>
      <c r="L24" s="79" t="s">
        <v>37</v>
      </c>
      <c r="M24" s="79" t="s">
        <v>7</v>
      </c>
      <c r="N24" s="79" t="s">
        <v>37</v>
      </c>
      <c r="O24" s="79" t="s">
        <v>7</v>
      </c>
      <c r="P24" s="79" t="s">
        <v>37</v>
      </c>
      <c r="Q24" s="79" t="s">
        <v>38</v>
      </c>
      <c r="R24" s="79" t="s">
        <v>7</v>
      </c>
      <c r="S24" s="79" t="s">
        <v>37</v>
      </c>
      <c r="T24" s="79" t="s">
        <v>37</v>
      </c>
      <c r="U24" s="79" t="s">
        <v>37</v>
      </c>
      <c r="V24" s="79" t="s">
        <v>37</v>
      </c>
      <c r="W24" s="79" t="s">
        <v>37</v>
      </c>
      <c r="X24" s="79" t="s">
        <v>37</v>
      </c>
      <c r="Y24" s="79" t="s">
        <v>37</v>
      </c>
      <c r="Z24" s="79" t="s">
        <v>7</v>
      </c>
      <c r="AA24" s="79" t="s">
        <v>38</v>
      </c>
      <c r="AB24" s="79" t="s">
        <v>37</v>
      </c>
      <c r="AC24" s="79" t="s">
        <v>37</v>
      </c>
      <c r="AD24" s="79" t="s">
        <v>38</v>
      </c>
      <c r="AE24" s="79" t="s">
        <v>37</v>
      </c>
      <c r="AF24" s="79" t="s">
        <v>38</v>
      </c>
      <c r="AG24" s="79" t="s">
        <v>38</v>
      </c>
      <c r="AH24" s="79" t="s">
        <v>38</v>
      </c>
      <c r="AI24" s="79" t="s">
        <v>38</v>
      </c>
      <c r="AJ24" s="79" t="s">
        <v>37</v>
      </c>
      <c r="AK24" s="79" t="s">
        <v>7</v>
      </c>
      <c r="AL24" s="79" t="s">
        <v>38</v>
      </c>
      <c r="AM24" s="79" t="s">
        <v>38</v>
      </c>
      <c r="AN24" s="79" t="s">
        <v>38</v>
      </c>
      <c r="AO24" s="79" t="s">
        <v>38</v>
      </c>
      <c r="AP24" s="79" t="s">
        <v>38</v>
      </c>
      <c r="AQ24" s="79" t="s">
        <v>38</v>
      </c>
      <c r="AR24" s="79" t="s">
        <v>38</v>
      </c>
      <c r="AS24" s="79" t="s">
        <v>37</v>
      </c>
      <c r="AT24" s="79" t="s">
        <v>38</v>
      </c>
      <c r="AU24" s="79" t="s">
        <v>38</v>
      </c>
      <c r="AV24" s="79" t="s">
        <v>37</v>
      </c>
      <c r="AW24" s="79" t="s">
        <v>37</v>
      </c>
      <c r="AX24" s="79" t="s">
        <v>7</v>
      </c>
      <c r="AY24" s="79" t="s">
        <v>7</v>
      </c>
      <c r="AZ24" s="79" t="s">
        <v>38</v>
      </c>
      <c r="BA24" s="79" t="s">
        <v>38</v>
      </c>
      <c r="BB24" s="79" t="s">
        <v>38</v>
      </c>
    </row>
    <row r="25" spans="2:54" x14ac:dyDescent="0.35">
      <c r="B25" s="144" t="s">
        <v>194</v>
      </c>
      <c r="C25" s="79" t="s">
        <v>7</v>
      </c>
      <c r="D25" s="79" t="s">
        <v>7</v>
      </c>
      <c r="E25" s="79" t="s">
        <v>38</v>
      </c>
      <c r="F25" s="79" t="s">
        <v>38</v>
      </c>
      <c r="G25" s="79" t="s">
        <v>38</v>
      </c>
      <c r="H25" s="79" t="s">
        <v>7</v>
      </c>
      <c r="I25" s="79" t="s">
        <v>38</v>
      </c>
      <c r="J25" s="79" t="s">
        <v>7</v>
      </c>
      <c r="K25" s="79" t="s">
        <v>38</v>
      </c>
      <c r="L25" s="79" t="s">
        <v>38</v>
      </c>
      <c r="M25" s="79" t="s">
        <v>38</v>
      </c>
      <c r="N25" s="79" t="s">
        <v>7</v>
      </c>
      <c r="O25" s="79" t="s">
        <v>38</v>
      </c>
      <c r="P25" s="79" t="s">
        <v>38</v>
      </c>
      <c r="Q25" s="79" t="s">
        <v>38</v>
      </c>
      <c r="R25" s="79" t="s">
        <v>38</v>
      </c>
      <c r="S25" s="79" t="s">
        <v>38</v>
      </c>
      <c r="T25" s="79" t="s">
        <v>38</v>
      </c>
      <c r="U25" s="79" t="s">
        <v>38</v>
      </c>
      <c r="V25" s="79" t="s">
        <v>7</v>
      </c>
      <c r="W25" s="79" t="s">
        <v>38</v>
      </c>
      <c r="X25" s="79" t="s">
        <v>38</v>
      </c>
      <c r="Y25" s="79" t="s">
        <v>38</v>
      </c>
      <c r="Z25" s="79" t="s">
        <v>38</v>
      </c>
      <c r="AA25" s="79" t="s">
        <v>38</v>
      </c>
      <c r="AB25" s="79" t="s">
        <v>7</v>
      </c>
      <c r="AC25" s="79" t="s">
        <v>37</v>
      </c>
      <c r="AD25" s="79" t="s">
        <v>38</v>
      </c>
      <c r="AE25" s="79" t="s">
        <v>38</v>
      </c>
      <c r="AF25" s="79" t="s">
        <v>38</v>
      </c>
      <c r="AG25" s="79" t="s">
        <v>7</v>
      </c>
      <c r="AH25" s="79" t="s">
        <v>38</v>
      </c>
      <c r="AI25" s="79" t="s">
        <v>38</v>
      </c>
      <c r="AJ25" s="79" t="s">
        <v>38</v>
      </c>
      <c r="AK25" s="79" t="s">
        <v>38</v>
      </c>
      <c r="AL25" s="79" t="s">
        <v>38</v>
      </c>
      <c r="AM25" s="79" t="s">
        <v>38</v>
      </c>
      <c r="AN25" s="79" t="s">
        <v>38</v>
      </c>
      <c r="AO25" s="79" t="s">
        <v>38</v>
      </c>
      <c r="AP25" s="79" t="s">
        <v>38</v>
      </c>
      <c r="AQ25" s="79" t="s">
        <v>38</v>
      </c>
      <c r="AR25" s="79" t="s">
        <v>38</v>
      </c>
      <c r="AS25" s="79" t="s">
        <v>38</v>
      </c>
      <c r="AT25" s="79" t="s">
        <v>38</v>
      </c>
      <c r="AU25" s="79" t="s">
        <v>38</v>
      </c>
      <c r="AV25" s="79" t="s">
        <v>38</v>
      </c>
      <c r="AW25" s="79" t="s">
        <v>38</v>
      </c>
      <c r="AX25" s="79" t="s">
        <v>38</v>
      </c>
      <c r="AY25" s="79" t="s">
        <v>38</v>
      </c>
      <c r="AZ25" s="79" t="s">
        <v>38</v>
      </c>
      <c r="BA25" s="79" t="s">
        <v>7</v>
      </c>
      <c r="BB25" s="79" t="s">
        <v>38</v>
      </c>
    </row>
    <row r="26" spans="2:54" x14ac:dyDescent="0.35">
      <c r="B26" s="147" t="s">
        <v>169</v>
      </c>
      <c r="C26" s="79" t="s">
        <v>7</v>
      </c>
      <c r="D26" s="79" t="s">
        <v>38</v>
      </c>
      <c r="E26" s="79" t="s">
        <v>38</v>
      </c>
      <c r="F26" s="79" t="s">
        <v>38</v>
      </c>
      <c r="G26" s="79" t="s">
        <v>38</v>
      </c>
      <c r="H26" s="79" t="s">
        <v>38</v>
      </c>
      <c r="I26" s="79" t="s">
        <v>38</v>
      </c>
      <c r="J26" s="79" t="s">
        <v>7</v>
      </c>
      <c r="K26" s="79" t="s">
        <v>38</v>
      </c>
      <c r="L26" s="79" t="s">
        <v>38</v>
      </c>
      <c r="M26" s="79" t="s">
        <v>7</v>
      </c>
      <c r="N26" s="79" t="s">
        <v>7</v>
      </c>
      <c r="O26" s="79" t="s">
        <v>38</v>
      </c>
      <c r="P26" s="79" t="s">
        <v>38</v>
      </c>
      <c r="Q26" s="79" t="s">
        <v>38</v>
      </c>
      <c r="R26" s="79" t="s">
        <v>7</v>
      </c>
      <c r="S26" s="79" t="s">
        <v>38</v>
      </c>
      <c r="T26" s="79" t="s">
        <v>38</v>
      </c>
      <c r="U26" s="79" t="s">
        <v>38</v>
      </c>
      <c r="V26" s="79" t="s">
        <v>38</v>
      </c>
      <c r="W26" s="79" t="s">
        <v>38</v>
      </c>
      <c r="X26" s="79" t="s">
        <v>38</v>
      </c>
      <c r="Y26" s="79" t="s">
        <v>38</v>
      </c>
      <c r="Z26" s="79" t="s">
        <v>7</v>
      </c>
      <c r="AA26" s="79" t="s">
        <v>38</v>
      </c>
      <c r="AB26" s="79" t="s">
        <v>38</v>
      </c>
      <c r="AC26" s="79" t="s">
        <v>38</v>
      </c>
      <c r="AD26" s="79" t="s">
        <v>38</v>
      </c>
      <c r="AE26" s="79" t="s">
        <v>7</v>
      </c>
      <c r="AF26" s="79" t="s">
        <v>38</v>
      </c>
      <c r="AG26" s="79" t="s">
        <v>38</v>
      </c>
      <c r="AH26" s="79" t="s">
        <v>38</v>
      </c>
      <c r="AI26" s="79" t="s">
        <v>38</v>
      </c>
      <c r="AJ26" s="79" t="s">
        <v>38</v>
      </c>
      <c r="AK26" s="79" t="s">
        <v>38</v>
      </c>
      <c r="AL26" s="79" t="s">
        <v>38</v>
      </c>
      <c r="AM26" s="79" t="s">
        <v>38</v>
      </c>
      <c r="AN26" s="79" t="s">
        <v>38</v>
      </c>
      <c r="AO26" s="79" t="s">
        <v>38</v>
      </c>
      <c r="AP26" s="79" t="s">
        <v>38</v>
      </c>
      <c r="AQ26" s="79" t="s">
        <v>38</v>
      </c>
      <c r="AR26" s="79" t="s">
        <v>38</v>
      </c>
      <c r="AS26" s="79" t="s">
        <v>38</v>
      </c>
      <c r="AT26" s="79" t="s">
        <v>38</v>
      </c>
      <c r="AU26" s="79" t="s">
        <v>38</v>
      </c>
      <c r="AV26" s="79" t="s">
        <v>38</v>
      </c>
      <c r="AW26" s="79" t="s">
        <v>38</v>
      </c>
      <c r="AX26" s="79" t="s">
        <v>38</v>
      </c>
      <c r="AY26" s="79" t="s">
        <v>38</v>
      </c>
      <c r="AZ26" s="79" t="s">
        <v>38</v>
      </c>
      <c r="BA26" s="79" t="s">
        <v>38</v>
      </c>
      <c r="BB26" s="79" t="s">
        <v>38</v>
      </c>
    </row>
    <row r="27" spans="2:54" x14ac:dyDescent="0.35">
      <c r="B27" s="147" t="s">
        <v>186</v>
      </c>
      <c r="C27" s="79" t="s">
        <v>38</v>
      </c>
      <c r="D27" s="79" t="s">
        <v>38</v>
      </c>
      <c r="E27" s="79" t="s">
        <v>7</v>
      </c>
      <c r="F27" s="79" t="s">
        <v>38</v>
      </c>
      <c r="G27" s="79" t="s">
        <v>38</v>
      </c>
      <c r="H27" s="79" t="s">
        <v>38</v>
      </c>
      <c r="I27" s="79" t="s">
        <v>38</v>
      </c>
      <c r="J27" s="79" t="s">
        <v>38</v>
      </c>
      <c r="K27" s="79" t="s">
        <v>38</v>
      </c>
      <c r="L27" s="79" t="s">
        <v>38</v>
      </c>
      <c r="M27" s="79" t="s">
        <v>38</v>
      </c>
      <c r="N27" s="79" t="s">
        <v>38</v>
      </c>
      <c r="O27" s="79" t="s">
        <v>38</v>
      </c>
      <c r="P27" s="79" t="s">
        <v>38</v>
      </c>
      <c r="Q27" s="79" t="s">
        <v>38</v>
      </c>
      <c r="R27" s="79" t="s">
        <v>7</v>
      </c>
      <c r="S27" s="79" t="s">
        <v>38</v>
      </c>
      <c r="T27" s="79" t="s">
        <v>38</v>
      </c>
      <c r="U27" s="79" t="s">
        <v>38</v>
      </c>
      <c r="V27" s="79" t="s">
        <v>38</v>
      </c>
      <c r="W27" s="79" t="s">
        <v>38</v>
      </c>
      <c r="X27" s="79" t="s">
        <v>38</v>
      </c>
      <c r="Y27" s="79" t="s">
        <v>38</v>
      </c>
      <c r="Z27" s="79" t="s">
        <v>38</v>
      </c>
      <c r="AA27" s="79" t="s">
        <v>38</v>
      </c>
      <c r="AB27" s="79" t="s">
        <v>7</v>
      </c>
      <c r="AC27" s="79" t="s">
        <v>37</v>
      </c>
      <c r="AD27" s="79" t="s">
        <v>38</v>
      </c>
      <c r="AE27" s="79" t="s">
        <v>7</v>
      </c>
      <c r="AF27" s="79" t="s">
        <v>38</v>
      </c>
      <c r="AG27" s="79" t="s">
        <v>38</v>
      </c>
      <c r="AH27" s="79" t="s">
        <v>38</v>
      </c>
      <c r="AI27" s="79" t="s">
        <v>38</v>
      </c>
      <c r="AJ27" s="79" t="s">
        <v>38</v>
      </c>
      <c r="AK27" s="79" t="s">
        <v>38</v>
      </c>
      <c r="AL27" s="79" t="s">
        <v>38</v>
      </c>
      <c r="AM27" s="79" t="s">
        <v>38</v>
      </c>
      <c r="AN27" s="79" t="s">
        <v>7</v>
      </c>
      <c r="AO27" s="79" t="s">
        <v>38</v>
      </c>
      <c r="AP27" s="79" t="s">
        <v>38</v>
      </c>
      <c r="AQ27" s="79" t="s">
        <v>38</v>
      </c>
      <c r="AR27" s="79" t="s">
        <v>38</v>
      </c>
      <c r="AS27" s="79" t="s">
        <v>38</v>
      </c>
      <c r="AT27" s="79" t="s">
        <v>38</v>
      </c>
      <c r="AU27" s="79" t="s">
        <v>38</v>
      </c>
      <c r="AV27" s="79" t="s">
        <v>38</v>
      </c>
      <c r="AW27" s="79" t="s">
        <v>38</v>
      </c>
      <c r="AX27" s="79" t="s">
        <v>38</v>
      </c>
      <c r="AY27" s="79" t="s">
        <v>38</v>
      </c>
      <c r="AZ27" s="79" t="s">
        <v>38</v>
      </c>
      <c r="BA27" s="79" t="s">
        <v>38</v>
      </c>
      <c r="BB27" s="79" t="s">
        <v>38</v>
      </c>
    </row>
    <row r="28" spans="2:54" x14ac:dyDescent="0.35">
      <c r="B28" s="144" t="s">
        <v>164</v>
      </c>
      <c r="C28" s="79" t="s">
        <v>37</v>
      </c>
      <c r="D28" s="79" t="s">
        <v>37</v>
      </c>
      <c r="E28" s="79" t="s">
        <v>38</v>
      </c>
      <c r="F28" s="79" t="s">
        <v>38</v>
      </c>
      <c r="G28" s="79" t="s">
        <v>38</v>
      </c>
      <c r="H28" s="79" t="s">
        <v>37</v>
      </c>
      <c r="I28" s="79" t="s">
        <v>38</v>
      </c>
      <c r="J28" s="79" t="s">
        <v>7</v>
      </c>
      <c r="K28" s="79" t="s">
        <v>38</v>
      </c>
      <c r="L28" s="79" t="s">
        <v>38</v>
      </c>
      <c r="M28" s="79" t="s">
        <v>38</v>
      </c>
      <c r="N28" s="79" t="s">
        <v>7</v>
      </c>
      <c r="O28" s="79" t="s">
        <v>38</v>
      </c>
      <c r="P28" s="79" t="s">
        <v>38</v>
      </c>
      <c r="Q28" s="79" t="s">
        <v>38</v>
      </c>
      <c r="R28" s="79" t="s">
        <v>38</v>
      </c>
      <c r="S28" s="79" t="s">
        <v>38</v>
      </c>
      <c r="T28" s="79" t="s">
        <v>38</v>
      </c>
      <c r="U28" s="79" t="s">
        <v>38</v>
      </c>
      <c r="V28" s="79" t="s">
        <v>37</v>
      </c>
      <c r="W28" s="79" t="s">
        <v>38</v>
      </c>
      <c r="X28" s="79" t="s">
        <v>38</v>
      </c>
      <c r="Y28" s="79" t="s">
        <v>38</v>
      </c>
      <c r="Z28" s="79" t="s">
        <v>38</v>
      </c>
      <c r="AA28" s="79" t="s">
        <v>38</v>
      </c>
      <c r="AB28" s="79" t="s">
        <v>7</v>
      </c>
      <c r="AC28" s="79" t="s">
        <v>37</v>
      </c>
      <c r="AD28" s="79" t="s">
        <v>37</v>
      </c>
      <c r="AE28" s="79" t="s">
        <v>38</v>
      </c>
      <c r="AF28" s="79" t="s">
        <v>38</v>
      </c>
      <c r="AG28" s="79" t="s">
        <v>7</v>
      </c>
      <c r="AH28" s="79" t="s">
        <v>38</v>
      </c>
      <c r="AI28" s="79" t="s">
        <v>38</v>
      </c>
      <c r="AJ28" s="79" t="s">
        <v>38</v>
      </c>
      <c r="AK28" s="79" t="s">
        <v>7</v>
      </c>
      <c r="AL28" s="79" t="s">
        <v>38</v>
      </c>
      <c r="AM28" s="79" t="s">
        <v>38</v>
      </c>
      <c r="AN28" s="79" t="s">
        <v>38</v>
      </c>
      <c r="AO28" s="79" t="s">
        <v>38</v>
      </c>
      <c r="AP28" s="79" t="s">
        <v>37</v>
      </c>
      <c r="AQ28" s="79" t="s">
        <v>38</v>
      </c>
      <c r="AR28" s="79" t="s">
        <v>38</v>
      </c>
      <c r="AS28" s="79" t="s">
        <v>38</v>
      </c>
      <c r="AT28" s="79" t="s">
        <v>38</v>
      </c>
      <c r="AU28" s="79" t="s">
        <v>38</v>
      </c>
      <c r="AV28" s="79" t="s">
        <v>38</v>
      </c>
      <c r="AW28" s="79" t="s">
        <v>7</v>
      </c>
      <c r="AX28" s="79" t="s">
        <v>38</v>
      </c>
      <c r="AY28" s="79" t="s">
        <v>38</v>
      </c>
      <c r="AZ28" s="79" t="s">
        <v>38</v>
      </c>
      <c r="BA28" s="79" t="s">
        <v>7</v>
      </c>
      <c r="BB28" s="79" t="s">
        <v>38</v>
      </c>
    </row>
    <row r="29" spans="2:54" x14ac:dyDescent="0.35">
      <c r="B29" s="147" t="s">
        <v>171</v>
      </c>
      <c r="C29" s="79" t="s">
        <v>7</v>
      </c>
      <c r="D29" s="79" t="s">
        <v>37</v>
      </c>
      <c r="E29" s="79" t="s">
        <v>38</v>
      </c>
      <c r="F29" s="79" t="s">
        <v>37</v>
      </c>
      <c r="G29" s="79" t="s">
        <v>38</v>
      </c>
      <c r="H29" s="79" t="s">
        <v>37</v>
      </c>
      <c r="I29" s="79" t="s">
        <v>38</v>
      </c>
      <c r="J29" s="79" t="s">
        <v>38</v>
      </c>
      <c r="K29" s="79" t="s">
        <v>38</v>
      </c>
      <c r="L29" s="79" t="s">
        <v>38</v>
      </c>
      <c r="M29" s="79" t="s">
        <v>38</v>
      </c>
      <c r="N29" s="79" t="s">
        <v>38</v>
      </c>
      <c r="O29" s="79" t="s">
        <v>38</v>
      </c>
      <c r="P29" s="79" t="s">
        <v>38</v>
      </c>
      <c r="Q29" s="79" t="s">
        <v>37</v>
      </c>
      <c r="R29" s="148" t="s">
        <v>37</v>
      </c>
      <c r="S29" s="79" t="s">
        <v>37</v>
      </c>
      <c r="T29" s="79" t="s">
        <v>38</v>
      </c>
      <c r="U29" s="79" t="s">
        <v>38</v>
      </c>
      <c r="V29" s="79" t="s">
        <v>37</v>
      </c>
      <c r="W29" s="79" t="s">
        <v>38</v>
      </c>
      <c r="X29" s="79" t="s">
        <v>38</v>
      </c>
      <c r="Y29" s="79" t="s">
        <v>38</v>
      </c>
      <c r="Z29" s="79" t="s">
        <v>38</v>
      </c>
      <c r="AA29" s="79" t="s">
        <v>38</v>
      </c>
      <c r="AB29" s="79" t="s">
        <v>7</v>
      </c>
      <c r="AC29" s="79" t="s">
        <v>37</v>
      </c>
      <c r="AD29" s="79" t="s">
        <v>38</v>
      </c>
      <c r="AE29" s="79" t="s">
        <v>38</v>
      </c>
      <c r="AF29" s="79" t="s">
        <v>38</v>
      </c>
      <c r="AG29" s="79" t="s">
        <v>38</v>
      </c>
      <c r="AH29" s="79" t="s">
        <v>38</v>
      </c>
      <c r="AI29" s="79" t="s">
        <v>38</v>
      </c>
      <c r="AJ29" s="79" t="s">
        <v>37</v>
      </c>
      <c r="AK29" s="79" t="s">
        <v>37</v>
      </c>
      <c r="AL29" s="79" t="s">
        <v>38</v>
      </c>
      <c r="AM29" s="79" t="s">
        <v>38</v>
      </c>
      <c r="AN29" s="79" t="s">
        <v>37</v>
      </c>
      <c r="AO29" s="79" t="s">
        <v>37</v>
      </c>
      <c r="AP29" s="79" t="s">
        <v>37</v>
      </c>
      <c r="AQ29" s="79" t="s">
        <v>37</v>
      </c>
      <c r="AR29" s="79" t="s">
        <v>37</v>
      </c>
      <c r="AS29" s="79" t="s">
        <v>38</v>
      </c>
      <c r="AT29" s="79" t="s">
        <v>37</v>
      </c>
      <c r="AU29" s="79" t="s">
        <v>7</v>
      </c>
      <c r="AV29" s="79" t="s">
        <v>37</v>
      </c>
      <c r="AW29" s="79" t="s">
        <v>7</v>
      </c>
      <c r="AX29" s="79" t="s">
        <v>38</v>
      </c>
      <c r="AY29" s="79" t="s">
        <v>38</v>
      </c>
      <c r="AZ29" s="79" t="s">
        <v>38</v>
      </c>
      <c r="BA29" s="79" t="s">
        <v>38</v>
      </c>
      <c r="BB29" s="79" t="s">
        <v>38</v>
      </c>
    </row>
    <row r="30" spans="2:54" x14ac:dyDescent="0.35">
      <c r="B30" s="144" t="s">
        <v>165</v>
      </c>
      <c r="C30" s="79" t="s">
        <v>37</v>
      </c>
      <c r="D30" s="79" t="s">
        <v>37</v>
      </c>
      <c r="E30" s="79" t="s">
        <v>37</v>
      </c>
      <c r="F30" s="79" t="s">
        <v>37</v>
      </c>
      <c r="G30" s="79" t="s">
        <v>37</v>
      </c>
      <c r="H30" s="79" t="s">
        <v>37</v>
      </c>
      <c r="I30" s="79" t="s">
        <v>7</v>
      </c>
      <c r="J30" s="79" t="s">
        <v>38</v>
      </c>
      <c r="K30" s="79" t="s">
        <v>38</v>
      </c>
      <c r="L30" s="79" t="s">
        <v>38</v>
      </c>
      <c r="M30" s="79" t="s">
        <v>38</v>
      </c>
      <c r="N30" s="79" t="s">
        <v>38</v>
      </c>
      <c r="O30" s="79" t="s">
        <v>38</v>
      </c>
      <c r="P30" s="79" t="s">
        <v>7</v>
      </c>
      <c r="Q30" s="79" t="s">
        <v>38</v>
      </c>
      <c r="R30" s="148" t="s">
        <v>37</v>
      </c>
      <c r="S30" s="79" t="s">
        <v>37</v>
      </c>
      <c r="T30" s="79" t="s">
        <v>37</v>
      </c>
      <c r="U30" s="79" t="s">
        <v>7</v>
      </c>
      <c r="V30" s="79" t="s">
        <v>37</v>
      </c>
      <c r="W30" s="79" t="s">
        <v>38</v>
      </c>
      <c r="X30" s="79" t="s">
        <v>38</v>
      </c>
      <c r="Y30" s="79" t="s">
        <v>38</v>
      </c>
      <c r="Z30" s="79" t="s">
        <v>38</v>
      </c>
      <c r="AA30" s="79" t="s">
        <v>38</v>
      </c>
      <c r="AB30" s="79" t="s">
        <v>37</v>
      </c>
      <c r="AC30" s="79" t="s">
        <v>38</v>
      </c>
      <c r="AD30" s="79" t="s">
        <v>37</v>
      </c>
      <c r="AE30" s="79" t="s">
        <v>37</v>
      </c>
      <c r="AF30" s="79" t="s">
        <v>38</v>
      </c>
      <c r="AG30" s="79" t="s">
        <v>38</v>
      </c>
      <c r="AH30" s="79" t="s">
        <v>38</v>
      </c>
      <c r="AI30" s="79" t="s">
        <v>38</v>
      </c>
      <c r="AJ30" s="79" t="s">
        <v>37</v>
      </c>
      <c r="AK30" s="79" t="s">
        <v>37</v>
      </c>
      <c r="AL30" s="79" t="s">
        <v>38</v>
      </c>
      <c r="AM30" s="79" t="s">
        <v>38</v>
      </c>
      <c r="AN30" s="79" t="s">
        <v>38</v>
      </c>
      <c r="AO30" s="79" t="s">
        <v>38</v>
      </c>
      <c r="AP30" s="79" t="s">
        <v>38</v>
      </c>
      <c r="AQ30" s="79" t="s">
        <v>38</v>
      </c>
      <c r="AR30" s="79" t="s">
        <v>38</v>
      </c>
      <c r="AS30" s="79" t="s">
        <v>38</v>
      </c>
      <c r="AT30" s="79" t="s">
        <v>38</v>
      </c>
      <c r="AU30" s="79" t="s">
        <v>38</v>
      </c>
      <c r="AV30" s="79" t="s">
        <v>38</v>
      </c>
      <c r="AW30" s="79" t="s">
        <v>38</v>
      </c>
      <c r="AX30" s="79" t="s">
        <v>38</v>
      </c>
      <c r="AY30" s="79" t="s">
        <v>38</v>
      </c>
      <c r="AZ30" s="79" t="s">
        <v>38</v>
      </c>
      <c r="BA30" s="79" t="s">
        <v>38</v>
      </c>
      <c r="BB30" s="79" t="s">
        <v>38</v>
      </c>
    </row>
    <row r="31" spans="2:54" x14ac:dyDescent="0.35">
      <c r="B31" s="144" t="s">
        <v>159</v>
      </c>
      <c r="C31" s="79" t="s">
        <v>7</v>
      </c>
      <c r="D31" s="79" t="s">
        <v>38</v>
      </c>
      <c r="E31" s="79" t="s">
        <v>38</v>
      </c>
      <c r="F31" s="79" t="s">
        <v>37</v>
      </c>
      <c r="G31" s="79" t="s">
        <v>37</v>
      </c>
      <c r="H31" s="79" t="s">
        <v>7</v>
      </c>
      <c r="I31" s="79" t="s">
        <v>38</v>
      </c>
      <c r="J31" s="79" t="s">
        <v>38</v>
      </c>
      <c r="K31" s="79" t="s">
        <v>38</v>
      </c>
      <c r="L31" s="79" t="s">
        <v>7</v>
      </c>
      <c r="M31" s="79" t="s">
        <v>38</v>
      </c>
      <c r="N31" s="79" t="s">
        <v>38</v>
      </c>
      <c r="O31" s="79" t="s">
        <v>38</v>
      </c>
      <c r="P31" s="79" t="s">
        <v>38</v>
      </c>
      <c r="Q31" s="79" t="s">
        <v>38</v>
      </c>
      <c r="R31" s="79" t="s">
        <v>7</v>
      </c>
      <c r="S31" s="79" t="s">
        <v>38</v>
      </c>
      <c r="T31" s="79" t="s">
        <v>37</v>
      </c>
      <c r="U31" s="79" t="s">
        <v>38</v>
      </c>
      <c r="V31" s="79" t="s">
        <v>7</v>
      </c>
      <c r="W31" s="79" t="s">
        <v>38</v>
      </c>
      <c r="X31" s="79" t="s">
        <v>38</v>
      </c>
      <c r="Y31" s="79" t="s">
        <v>7</v>
      </c>
      <c r="Z31" s="79" t="s">
        <v>38</v>
      </c>
      <c r="AA31" s="79" t="s">
        <v>38</v>
      </c>
      <c r="AB31" s="79" t="s">
        <v>7</v>
      </c>
      <c r="AC31" s="79" t="s">
        <v>38</v>
      </c>
      <c r="AD31" s="79" t="s">
        <v>38</v>
      </c>
      <c r="AE31" s="79" t="s">
        <v>7</v>
      </c>
      <c r="AF31" s="79" t="s">
        <v>38</v>
      </c>
      <c r="AG31" s="79" t="s">
        <v>7</v>
      </c>
      <c r="AH31" s="79" t="s">
        <v>38</v>
      </c>
      <c r="AI31" s="79" t="s">
        <v>38</v>
      </c>
      <c r="AJ31" s="79" t="s">
        <v>37</v>
      </c>
      <c r="AK31" s="79" t="s">
        <v>38</v>
      </c>
      <c r="AL31" s="79" t="s">
        <v>38</v>
      </c>
      <c r="AM31" s="79" t="s">
        <v>38</v>
      </c>
      <c r="AN31" s="79" t="s">
        <v>37</v>
      </c>
      <c r="AO31" s="79" t="s">
        <v>7</v>
      </c>
      <c r="AP31" s="79" t="s">
        <v>7</v>
      </c>
      <c r="AQ31" s="79" t="s">
        <v>38</v>
      </c>
      <c r="AR31" s="79" t="s">
        <v>38</v>
      </c>
      <c r="AS31" s="79" t="s">
        <v>38</v>
      </c>
      <c r="AT31" s="79" t="s">
        <v>38</v>
      </c>
      <c r="AU31" s="79" t="s">
        <v>38</v>
      </c>
      <c r="AV31" s="79" t="s">
        <v>38</v>
      </c>
      <c r="AW31" s="79" t="s">
        <v>38</v>
      </c>
      <c r="AX31" s="79" t="s">
        <v>38</v>
      </c>
      <c r="AY31" s="79" t="s">
        <v>38</v>
      </c>
      <c r="AZ31" s="79" t="s">
        <v>38</v>
      </c>
      <c r="BA31" s="79" t="s">
        <v>7</v>
      </c>
      <c r="BB31" s="79" t="s">
        <v>38</v>
      </c>
    </row>
    <row r="32" spans="2:54" x14ac:dyDescent="0.35">
      <c r="B32" s="147" t="s">
        <v>193</v>
      </c>
      <c r="C32" s="79" t="s">
        <v>38</v>
      </c>
      <c r="D32" s="79" t="s">
        <v>38</v>
      </c>
      <c r="E32" s="79" t="s">
        <v>38</v>
      </c>
      <c r="F32" s="79" t="s">
        <v>7</v>
      </c>
      <c r="G32" s="79" t="s">
        <v>37</v>
      </c>
      <c r="H32" s="79" t="s">
        <v>7</v>
      </c>
      <c r="I32" s="79" t="s">
        <v>7</v>
      </c>
      <c r="J32" s="79" t="s">
        <v>7</v>
      </c>
      <c r="K32" s="79" t="s">
        <v>7</v>
      </c>
      <c r="L32" s="79" t="s">
        <v>38</v>
      </c>
      <c r="M32" s="79" t="s">
        <v>7</v>
      </c>
      <c r="N32" s="79" t="s">
        <v>7</v>
      </c>
      <c r="O32" s="79" t="s">
        <v>7</v>
      </c>
      <c r="P32" s="79" t="s">
        <v>7</v>
      </c>
      <c r="Q32" s="79" t="s">
        <v>38</v>
      </c>
      <c r="R32" s="148" t="s">
        <v>7</v>
      </c>
      <c r="S32" s="79" t="s">
        <v>7</v>
      </c>
      <c r="T32" s="79" t="s">
        <v>37</v>
      </c>
      <c r="U32" s="79" t="s">
        <v>7</v>
      </c>
      <c r="V32" s="79" t="s">
        <v>7</v>
      </c>
      <c r="W32" s="79" t="s">
        <v>38</v>
      </c>
      <c r="X32" s="79" t="s">
        <v>38</v>
      </c>
      <c r="Y32" s="79" t="s">
        <v>38</v>
      </c>
      <c r="Z32" s="79" t="s">
        <v>7</v>
      </c>
      <c r="AA32" s="79" t="s">
        <v>38</v>
      </c>
      <c r="AB32" s="79" t="s">
        <v>7</v>
      </c>
      <c r="AC32" s="79" t="s">
        <v>38</v>
      </c>
      <c r="AD32" s="79" t="s">
        <v>38</v>
      </c>
      <c r="AE32" s="79" t="s">
        <v>37</v>
      </c>
      <c r="AF32" s="79" t="s">
        <v>38</v>
      </c>
      <c r="AG32" s="79" t="s">
        <v>7</v>
      </c>
      <c r="AH32" s="79" t="s">
        <v>38</v>
      </c>
      <c r="AI32" s="79" t="s">
        <v>38</v>
      </c>
      <c r="AJ32" s="79" t="s">
        <v>38</v>
      </c>
      <c r="AK32" s="79" t="s">
        <v>38</v>
      </c>
      <c r="AL32" s="79" t="s">
        <v>38</v>
      </c>
      <c r="AM32" s="79" t="s">
        <v>38</v>
      </c>
      <c r="AN32" s="79" t="s">
        <v>38</v>
      </c>
      <c r="AO32" s="79" t="s">
        <v>38</v>
      </c>
      <c r="AP32" s="79" t="s">
        <v>38</v>
      </c>
      <c r="AQ32" s="79" t="s">
        <v>38</v>
      </c>
      <c r="AR32" s="79" t="s">
        <v>38</v>
      </c>
      <c r="AS32" s="79" t="s">
        <v>38</v>
      </c>
      <c r="AT32" s="79" t="s">
        <v>38</v>
      </c>
      <c r="AU32" s="79" t="s">
        <v>38</v>
      </c>
      <c r="AV32" s="79" t="s">
        <v>38</v>
      </c>
      <c r="AW32" s="79" t="s">
        <v>38</v>
      </c>
      <c r="AX32" s="79" t="s">
        <v>38</v>
      </c>
      <c r="AY32" s="79" t="s">
        <v>38</v>
      </c>
      <c r="AZ32" s="79" t="s">
        <v>38</v>
      </c>
      <c r="BA32" s="79" t="s">
        <v>7</v>
      </c>
      <c r="BB32" s="79" t="s">
        <v>38</v>
      </c>
    </row>
    <row r="33" spans="2:54" x14ac:dyDescent="0.35">
      <c r="B33" s="147" t="s">
        <v>184</v>
      </c>
      <c r="C33" s="79" t="s">
        <v>37</v>
      </c>
      <c r="D33" s="79" t="s">
        <v>38</v>
      </c>
      <c r="E33" s="79" t="s">
        <v>7</v>
      </c>
      <c r="F33" s="79" t="s">
        <v>37</v>
      </c>
      <c r="G33" s="79" t="s">
        <v>37</v>
      </c>
      <c r="H33" s="79" t="s">
        <v>37</v>
      </c>
      <c r="I33" s="79" t="s">
        <v>37</v>
      </c>
      <c r="J33" s="79" t="s">
        <v>38</v>
      </c>
      <c r="K33" s="79" t="s">
        <v>38</v>
      </c>
      <c r="L33" s="79" t="s">
        <v>38</v>
      </c>
      <c r="M33" s="79" t="s">
        <v>38</v>
      </c>
      <c r="N33" s="79" t="s">
        <v>38</v>
      </c>
      <c r="O33" s="79" t="s">
        <v>38</v>
      </c>
      <c r="P33" s="79" t="s">
        <v>38</v>
      </c>
      <c r="Q33" s="79" t="s">
        <v>38</v>
      </c>
      <c r="R33" s="148" t="s">
        <v>7</v>
      </c>
      <c r="S33" s="79" t="s">
        <v>38</v>
      </c>
      <c r="T33" s="79" t="s">
        <v>37</v>
      </c>
      <c r="U33" s="79" t="s">
        <v>37</v>
      </c>
      <c r="V33" s="79" t="s">
        <v>37</v>
      </c>
      <c r="W33" s="79" t="s">
        <v>37</v>
      </c>
      <c r="X33" s="79" t="s">
        <v>38</v>
      </c>
      <c r="Y33" s="79" t="s">
        <v>38</v>
      </c>
      <c r="Z33" s="79" t="s">
        <v>38</v>
      </c>
      <c r="AA33" s="79" t="s">
        <v>38</v>
      </c>
      <c r="AB33" s="79" t="s">
        <v>7</v>
      </c>
      <c r="AC33" s="79" t="s">
        <v>38</v>
      </c>
      <c r="AD33" s="79" t="s">
        <v>38</v>
      </c>
      <c r="AE33" s="79" t="s">
        <v>37</v>
      </c>
      <c r="AF33" s="79" t="s">
        <v>37</v>
      </c>
      <c r="AG33" s="79" t="s">
        <v>37</v>
      </c>
      <c r="AH33" s="79" t="s">
        <v>38</v>
      </c>
      <c r="AI33" s="79" t="s">
        <v>38</v>
      </c>
      <c r="AJ33" s="79" t="s">
        <v>37</v>
      </c>
      <c r="AK33" s="79" t="s">
        <v>38</v>
      </c>
      <c r="AL33" s="79" t="s">
        <v>38</v>
      </c>
      <c r="AM33" s="79" t="s">
        <v>38</v>
      </c>
      <c r="AN33" s="79" t="s">
        <v>38</v>
      </c>
      <c r="AO33" s="79" t="s">
        <v>38</v>
      </c>
      <c r="AP33" s="79" t="s">
        <v>38</v>
      </c>
      <c r="AQ33" s="79" t="s">
        <v>38</v>
      </c>
      <c r="AR33" s="79" t="s">
        <v>38</v>
      </c>
      <c r="AS33" s="79" t="s">
        <v>38</v>
      </c>
      <c r="AT33" s="79" t="s">
        <v>38</v>
      </c>
      <c r="AU33" s="79" t="s">
        <v>38</v>
      </c>
      <c r="AV33" s="79" t="s">
        <v>38</v>
      </c>
      <c r="AW33" s="79" t="s">
        <v>38</v>
      </c>
      <c r="AX33" s="79" t="s">
        <v>38</v>
      </c>
      <c r="AY33" s="79" t="s">
        <v>38</v>
      </c>
      <c r="AZ33" s="79" t="s">
        <v>38</v>
      </c>
      <c r="BA33" s="79" t="s">
        <v>37</v>
      </c>
      <c r="BB33" s="79" t="s">
        <v>38</v>
      </c>
    </row>
    <row r="34" spans="2:54" x14ac:dyDescent="0.35">
      <c r="B34" s="147" t="s">
        <v>182</v>
      </c>
      <c r="C34" s="79" t="s">
        <v>37</v>
      </c>
      <c r="D34" s="79" t="s">
        <v>37</v>
      </c>
      <c r="E34" s="79" t="s">
        <v>38</v>
      </c>
      <c r="F34" s="79" t="s">
        <v>37</v>
      </c>
      <c r="G34" s="79" t="s">
        <v>38</v>
      </c>
      <c r="H34" s="79" t="s">
        <v>37</v>
      </c>
      <c r="I34" s="79" t="s">
        <v>38</v>
      </c>
      <c r="J34" s="79" t="s">
        <v>38</v>
      </c>
      <c r="K34" s="79" t="s">
        <v>38</v>
      </c>
      <c r="L34" s="79" t="s">
        <v>38</v>
      </c>
      <c r="M34" s="79" t="s">
        <v>7</v>
      </c>
      <c r="N34" s="79" t="s">
        <v>38</v>
      </c>
      <c r="O34" s="79" t="s">
        <v>38</v>
      </c>
      <c r="P34" s="79" t="s">
        <v>7</v>
      </c>
      <c r="Q34" s="79" t="s">
        <v>38</v>
      </c>
      <c r="R34" s="79" t="s">
        <v>7</v>
      </c>
      <c r="S34" s="79" t="s">
        <v>38</v>
      </c>
      <c r="T34" s="79" t="s">
        <v>38</v>
      </c>
      <c r="U34" s="79" t="s">
        <v>38</v>
      </c>
      <c r="V34" s="79" t="s">
        <v>37</v>
      </c>
      <c r="W34" s="79" t="s">
        <v>7</v>
      </c>
      <c r="X34" s="79" t="s">
        <v>37</v>
      </c>
      <c r="Y34" s="79" t="s">
        <v>38</v>
      </c>
      <c r="Z34" s="79" t="s">
        <v>38</v>
      </c>
      <c r="AA34" s="79" t="s">
        <v>38</v>
      </c>
      <c r="AB34" s="79" t="s">
        <v>7</v>
      </c>
      <c r="AC34" s="79" t="s">
        <v>38</v>
      </c>
      <c r="AD34" s="79" t="s">
        <v>38</v>
      </c>
      <c r="AE34" s="79" t="s">
        <v>7</v>
      </c>
      <c r="AF34" s="79" t="s">
        <v>38</v>
      </c>
      <c r="AG34" s="79" t="s">
        <v>38</v>
      </c>
      <c r="AH34" s="79" t="s">
        <v>38</v>
      </c>
      <c r="AI34" s="79" t="s">
        <v>38</v>
      </c>
      <c r="AJ34" s="79" t="s">
        <v>38</v>
      </c>
      <c r="AK34" s="79" t="s">
        <v>38</v>
      </c>
      <c r="AL34" s="79" t="s">
        <v>38</v>
      </c>
      <c r="AM34" s="79" t="s">
        <v>38</v>
      </c>
      <c r="AN34" s="79" t="s">
        <v>38</v>
      </c>
      <c r="AO34" s="79" t="s">
        <v>38</v>
      </c>
      <c r="AP34" s="79" t="s">
        <v>38</v>
      </c>
      <c r="AQ34" s="79" t="s">
        <v>38</v>
      </c>
      <c r="AR34" s="79" t="s">
        <v>38</v>
      </c>
      <c r="AS34" s="79" t="s">
        <v>38</v>
      </c>
      <c r="AT34" s="79" t="s">
        <v>38</v>
      </c>
      <c r="AU34" s="79" t="s">
        <v>37</v>
      </c>
      <c r="AV34" s="79" t="s">
        <v>38</v>
      </c>
      <c r="AW34" s="79" t="s">
        <v>38</v>
      </c>
      <c r="AX34" s="79" t="s">
        <v>38</v>
      </c>
      <c r="AY34" s="79" t="s">
        <v>38</v>
      </c>
      <c r="AZ34" s="79" t="s">
        <v>38</v>
      </c>
      <c r="BA34" s="79" t="s">
        <v>38</v>
      </c>
      <c r="BB34" s="79" t="s">
        <v>38</v>
      </c>
    </row>
    <row r="35" spans="2:54" x14ac:dyDescent="0.35">
      <c r="B35" s="147" t="s">
        <v>188</v>
      </c>
      <c r="C35" s="79" t="s">
        <v>38</v>
      </c>
      <c r="D35" s="79" t="s">
        <v>7</v>
      </c>
      <c r="E35" s="79" t="s">
        <v>38</v>
      </c>
      <c r="F35" s="79" t="s">
        <v>7</v>
      </c>
      <c r="G35" s="79" t="s">
        <v>37</v>
      </c>
      <c r="H35" s="79" t="s">
        <v>7</v>
      </c>
      <c r="I35" s="79" t="s">
        <v>37</v>
      </c>
      <c r="J35" s="79" t="s">
        <v>38</v>
      </c>
      <c r="K35" s="79" t="s">
        <v>38</v>
      </c>
      <c r="L35" s="79" t="s">
        <v>38</v>
      </c>
      <c r="M35" s="79" t="s">
        <v>38</v>
      </c>
      <c r="N35" s="79" t="s">
        <v>38</v>
      </c>
      <c r="O35" s="79" t="s">
        <v>38</v>
      </c>
      <c r="P35" s="79" t="s">
        <v>38</v>
      </c>
      <c r="Q35" s="79" t="s">
        <v>38</v>
      </c>
      <c r="R35" s="79" t="s">
        <v>7</v>
      </c>
      <c r="S35" s="79" t="s">
        <v>7</v>
      </c>
      <c r="T35" s="79" t="s">
        <v>37</v>
      </c>
      <c r="U35" s="79" t="s">
        <v>37</v>
      </c>
      <c r="V35" s="79" t="s">
        <v>7</v>
      </c>
      <c r="W35" s="79" t="s">
        <v>38</v>
      </c>
      <c r="X35" s="79" t="s">
        <v>38</v>
      </c>
      <c r="Y35" s="79" t="s">
        <v>38</v>
      </c>
      <c r="Z35" s="79" t="s">
        <v>38</v>
      </c>
      <c r="AA35" s="79" t="s">
        <v>38</v>
      </c>
      <c r="AB35" s="79" t="s">
        <v>7</v>
      </c>
      <c r="AC35" s="79" t="s">
        <v>37</v>
      </c>
      <c r="AD35" s="79" t="s">
        <v>38</v>
      </c>
      <c r="AE35" s="79" t="s">
        <v>37</v>
      </c>
      <c r="AF35" s="79" t="s">
        <v>38</v>
      </c>
      <c r="AG35" s="79" t="s">
        <v>7</v>
      </c>
      <c r="AH35" s="79" t="s">
        <v>38</v>
      </c>
      <c r="AI35" s="79" t="s">
        <v>38</v>
      </c>
      <c r="AJ35" s="79" t="s">
        <v>38</v>
      </c>
      <c r="AK35" s="79" t="s">
        <v>37</v>
      </c>
      <c r="AL35" s="79" t="s">
        <v>38</v>
      </c>
      <c r="AM35" s="79" t="s">
        <v>38</v>
      </c>
      <c r="AN35" s="79" t="s">
        <v>38</v>
      </c>
      <c r="AO35" s="79" t="s">
        <v>38</v>
      </c>
      <c r="AP35" s="79" t="s">
        <v>38</v>
      </c>
      <c r="AQ35" s="79" t="s">
        <v>38</v>
      </c>
      <c r="AR35" s="79" t="s">
        <v>38</v>
      </c>
      <c r="AS35" s="79" t="s">
        <v>38</v>
      </c>
      <c r="AT35" s="79" t="s">
        <v>38</v>
      </c>
      <c r="AU35" s="79" t="s">
        <v>38</v>
      </c>
      <c r="AV35" s="79" t="s">
        <v>38</v>
      </c>
      <c r="AW35" s="79" t="s">
        <v>38</v>
      </c>
      <c r="AX35" s="79" t="s">
        <v>38</v>
      </c>
      <c r="AY35" s="79" t="s">
        <v>38</v>
      </c>
      <c r="AZ35" s="79" t="s">
        <v>38</v>
      </c>
      <c r="BA35" s="79" t="s">
        <v>7</v>
      </c>
      <c r="BB35" s="79" t="s">
        <v>38</v>
      </c>
    </row>
    <row r="36" spans="2:54" x14ac:dyDescent="0.35">
      <c r="B36" s="147" t="s">
        <v>181</v>
      </c>
      <c r="C36" s="79" t="s">
        <v>37</v>
      </c>
      <c r="D36" s="79" t="s">
        <v>38</v>
      </c>
      <c r="E36" s="79" t="s">
        <v>38</v>
      </c>
      <c r="F36" s="79" t="s">
        <v>37</v>
      </c>
      <c r="G36" s="79" t="s">
        <v>37</v>
      </c>
      <c r="H36" s="79" t="s">
        <v>37</v>
      </c>
      <c r="I36" s="79" t="s">
        <v>38</v>
      </c>
      <c r="J36" s="79" t="s">
        <v>38</v>
      </c>
      <c r="K36" s="79" t="s">
        <v>38</v>
      </c>
      <c r="L36" s="79" t="s">
        <v>38</v>
      </c>
      <c r="M36" s="79" t="s">
        <v>7</v>
      </c>
      <c r="N36" s="79" t="s">
        <v>38</v>
      </c>
      <c r="O36" s="79" t="s">
        <v>38</v>
      </c>
      <c r="P36" s="79" t="s">
        <v>38</v>
      </c>
      <c r="Q36" s="79" t="s">
        <v>38</v>
      </c>
      <c r="R36" s="79" t="s">
        <v>7</v>
      </c>
      <c r="S36" s="79" t="s">
        <v>38</v>
      </c>
      <c r="T36" s="79" t="s">
        <v>37</v>
      </c>
      <c r="U36" s="79" t="s">
        <v>38</v>
      </c>
      <c r="V36" s="79" t="s">
        <v>37</v>
      </c>
      <c r="W36" s="79" t="s">
        <v>38</v>
      </c>
      <c r="X36" s="79" t="s">
        <v>38</v>
      </c>
      <c r="Y36" s="79" t="s">
        <v>38</v>
      </c>
      <c r="Z36" s="79" t="s">
        <v>38</v>
      </c>
      <c r="AA36" s="79" t="s">
        <v>38</v>
      </c>
      <c r="AB36" s="79" t="s">
        <v>38</v>
      </c>
      <c r="AC36" s="79" t="s">
        <v>37</v>
      </c>
      <c r="AD36" s="79" t="s">
        <v>38</v>
      </c>
      <c r="AE36" s="79" t="s">
        <v>7</v>
      </c>
      <c r="AF36" s="79" t="s">
        <v>38</v>
      </c>
      <c r="AG36" s="79" t="s">
        <v>7</v>
      </c>
      <c r="AH36" s="79" t="s">
        <v>38</v>
      </c>
      <c r="AI36" s="79" t="s">
        <v>38</v>
      </c>
      <c r="AJ36" s="79" t="s">
        <v>38</v>
      </c>
      <c r="AK36" s="79" t="s">
        <v>38</v>
      </c>
      <c r="AL36" s="79" t="s">
        <v>38</v>
      </c>
      <c r="AM36" s="79" t="s">
        <v>38</v>
      </c>
      <c r="AN36" s="79" t="s">
        <v>38</v>
      </c>
      <c r="AO36" s="79" t="s">
        <v>38</v>
      </c>
      <c r="AP36" s="79" t="s">
        <v>38</v>
      </c>
      <c r="AQ36" s="79" t="s">
        <v>38</v>
      </c>
      <c r="AR36" s="79" t="s">
        <v>38</v>
      </c>
      <c r="AS36" s="79" t="s">
        <v>38</v>
      </c>
      <c r="AT36" s="79" t="s">
        <v>38</v>
      </c>
      <c r="AU36" s="79" t="s">
        <v>38</v>
      </c>
      <c r="AV36" s="79" t="s">
        <v>38</v>
      </c>
      <c r="AW36" s="79" t="s">
        <v>38</v>
      </c>
      <c r="AX36" s="79" t="s">
        <v>38</v>
      </c>
      <c r="AY36" s="79" t="s">
        <v>38</v>
      </c>
      <c r="AZ36" s="79" t="s">
        <v>38</v>
      </c>
      <c r="BA36" s="79" t="s">
        <v>7</v>
      </c>
      <c r="BB36" s="79" t="s">
        <v>38</v>
      </c>
    </row>
    <row r="37" spans="2:54" x14ac:dyDescent="0.35">
      <c r="B37" s="147" t="s">
        <v>172</v>
      </c>
      <c r="C37" s="79" t="s">
        <v>7</v>
      </c>
      <c r="D37" s="79" t="s">
        <v>37</v>
      </c>
      <c r="E37" s="79" t="s">
        <v>7</v>
      </c>
      <c r="F37" s="79" t="s">
        <v>37</v>
      </c>
      <c r="G37" s="79" t="s">
        <v>38</v>
      </c>
      <c r="H37" s="79" t="s">
        <v>7</v>
      </c>
      <c r="I37" s="79" t="s">
        <v>38</v>
      </c>
      <c r="J37" s="79" t="s">
        <v>38</v>
      </c>
      <c r="K37" s="79" t="s">
        <v>38</v>
      </c>
      <c r="L37" s="79" t="s">
        <v>38</v>
      </c>
      <c r="M37" s="79" t="s">
        <v>38</v>
      </c>
      <c r="N37" s="79" t="s">
        <v>38</v>
      </c>
      <c r="O37" s="79" t="s">
        <v>38</v>
      </c>
      <c r="P37" s="79" t="s">
        <v>38</v>
      </c>
      <c r="Q37" s="79" t="s">
        <v>38</v>
      </c>
      <c r="R37" s="148" t="s">
        <v>37</v>
      </c>
      <c r="S37" s="79" t="s">
        <v>37</v>
      </c>
      <c r="T37" s="79" t="s">
        <v>38</v>
      </c>
      <c r="U37" s="79" t="s">
        <v>38</v>
      </c>
      <c r="V37" s="79" t="s">
        <v>7</v>
      </c>
      <c r="W37" s="79" t="s">
        <v>38</v>
      </c>
      <c r="X37" s="79" t="s">
        <v>38</v>
      </c>
      <c r="Y37" s="79" t="s">
        <v>38</v>
      </c>
      <c r="Z37" s="79" t="s">
        <v>38</v>
      </c>
      <c r="AA37" s="79" t="s">
        <v>38</v>
      </c>
      <c r="AB37" s="79" t="s">
        <v>7</v>
      </c>
      <c r="AC37" s="79" t="s">
        <v>37</v>
      </c>
      <c r="AD37" s="79" t="s">
        <v>38</v>
      </c>
      <c r="AE37" s="79" t="s">
        <v>38</v>
      </c>
      <c r="AF37" s="79" t="s">
        <v>38</v>
      </c>
      <c r="AG37" s="79" t="s">
        <v>37</v>
      </c>
      <c r="AH37" s="79" t="s">
        <v>38</v>
      </c>
      <c r="AI37" s="79" t="s">
        <v>38</v>
      </c>
      <c r="AJ37" s="79" t="s">
        <v>37</v>
      </c>
      <c r="AK37" s="79" t="s">
        <v>37</v>
      </c>
      <c r="AL37" s="79" t="s">
        <v>38</v>
      </c>
      <c r="AM37" s="79" t="s">
        <v>38</v>
      </c>
      <c r="AN37" s="79" t="s">
        <v>38</v>
      </c>
      <c r="AO37" s="79" t="s">
        <v>37</v>
      </c>
      <c r="AP37" s="79" t="s">
        <v>37</v>
      </c>
      <c r="AQ37" s="79" t="s">
        <v>38</v>
      </c>
      <c r="AR37" s="79" t="s">
        <v>38</v>
      </c>
      <c r="AS37" s="79" t="s">
        <v>7</v>
      </c>
      <c r="AT37" s="79" t="s">
        <v>38</v>
      </c>
      <c r="AU37" s="79" t="s">
        <v>38</v>
      </c>
      <c r="AV37" s="79" t="s">
        <v>38</v>
      </c>
      <c r="AW37" s="79" t="s">
        <v>7</v>
      </c>
      <c r="AX37" s="79" t="s">
        <v>38</v>
      </c>
      <c r="AY37" s="79" t="s">
        <v>38</v>
      </c>
      <c r="AZ37" s="79" t="s">
        <v>38</v>
      </c>
      <c r="BA37" s="79" t="s">
        <v>37</v>
      </c>
      <c r="BB37" s="79" t="s">
        <v>38</v>
      </c>
    </row>
    <row r="38" spans="2:54" x14ac:dyDescent="0.35">
      <c r="B38" s="147" t="s">
        <v>185</v>
      </c>
      <c r="C38" s="79" t="s">
        <v>7</v>
      </c>
      <c r="D38" s="79" t="s">
        <v>7</v>
      </c>
      <c r="E38" s="79" t="s">
        <v>37</v>
      </c>
      <c r="F38" s="79" t="s">
        <v>37</v>
      </c>
      <c r="G38" s="79" t="s">
        <v>37</v>
      </c>
      <c r="H38" s="79" t="s">
        <v>37</v>
      </c>
      <c r="I38" s="79" t="s">
        <v>7</v>
      </c>
      <c r="J38" s="79" t="s">
        <v>38</v>
      </c>
      <c r="K38" s="79" t="s">
        <v>38</v>
      </c>
      <c r="L38" s="79" t="s">
        <v>38</v>
      </c>
      <c r="M38" s="79" t="s">
        <v>7</v>
      </c>
      <c r="N38" s="79" t="s">
        <v>38</v>
      </c>
      <c r="O38" s="79" t="s">
        <v>38</v>
      </c>
      <c r="P38" s="79" t="s">
        <v>37</v>
      </c>
      <c r="Q38" s="79" t="s">
        <v>38</v>
      </c>
      <c r="R38" s="79" t="s">
        <v>37</v>
      </c>
      <c r="S38" s="79" t="s">
        <v>37</v>
      </c>
      <c r="T38" s="79" t="s">
        <v>37</v>
      </c>
      <c r="U38" s="79" t="s">
        <v>7</v>
      </c>
      <c r="V38" s="79" t="s">
        <v>37</v>
      </c>
      <c r="W38" s="79" t="s">
        <v>37</v>
      </c>
      <c r="X38" s="79" t="s">
        <v>38</v>
      </c>
      <c r="Y38" s="79" t="s">
        <v>38</v>
      </c>
      <c r="Z38" s="79" t="s">
        <v>38</v>
      </c>
      <c r="AA38" s="79" t="s">
        <v>38</v>
      </c>
      <c r="AB38" s="79" t="s">
        <v>37</v>
      </c>
      <c r="AC38" s="79" t="s">
        <v>38</v>
      </c>
      <c r="AD38" s="79" t="s">
        <v>38</v>
      </c>
      <c r="AE38" s="79" t="s">
        <v>37</v>
      </c>
      <c r="AF38" s="79" t="s">
        <v>38</v>
      </c>
      <c r="AG38" s="79" t="s">
        <v>38</v>
      </c>
      <c r="AH38" s="79" t="s">
        <v>38</v>
      </c>
      <c r="AI38" s="79" t="s">
        <v>38</v>
      </c>
      <c r="AJ38" s="79" t="s">
        <v>7</v>
      </c>
      <c r="AK38" s="79" t="s">
        <v>38</v>
      </c>
      <c r="AL38" s="79" t="s">
        <v>38</v>
      </c>
      <c r="AM38" s="79" t="s">
        <v>38</v>
      </c>
      <c r="AN38" s="79" t="s">
        <v>38</v>
      </c>
      <c r="AO38" s="79" t="s">
        <v>38</v>
      </c>
      <c r="AP38" s="79" t="s">
        <v>38</v>
      </c>
      <c r="AQ38" s="79" t="s">
        <v>38</v>
      </c>
      <c r="AR38" s="79" t="s">
        <v>38</v>
      </c>
      <c r="AS38" s="79" t="s">
        <v>38</v>
      </c>
      <c r="AT38" s="79" t="s">
        <v>38</v>
      </c>
      <c r="AU38" s="79" t="s">
        <v>7</v>
      </c>
      <c r="AV38" s="79" t="s">
        <v>38</v>
      </c>
      <c r="AW38" s="79" t="s">
        <v>38</v>
      </c>
      <c r="AX38" s="79" t="s">
        <v>38</v>
      </c>
      <c r="AY38" s="79" t="s">
        <v>38</v>
      </c>
      <c r="AZ38" s="79" t="s">
        <v>38</v>
      </c>
      <c r="BA38" s="79" t="s">
        <v>38</v>
      </c>
      <c r="BB38" s="79" t="s">
        <v>38</v>
      </c>
    </row>
    <row r="39" spans="2:54" x14ac:dyDescent="0.35">
      <c r="B39" s="147" t="s">
        <v>170</v>
      </c>
      <c r="C39" s="79" t="s">
        <v>7</v>
      </c>
      <c r="D39" s="79" t="s">
        <v>37</v>
      </c>
      <c r="E39" s="79" t="s">
        <v>38</v>
      </c>
      <c r="F39" s="79" t="s">
        <v>37</v>
      </c>
      <c r="G39" s="79" t="s">
        <v>37</v>
      </c>
      <c r="H39" s="79" t="s">
        <v>37</v>
      </c>
      <c r="I39" s="79" t="s">
        <v>37</v>
      </c>
      <c r="J39" s="79" t="s">
        <v>7</v>
      </c>
      <c r="K39" s="79" t="s">
        <v>38</v>
      </c>
      <c r="L39" s="79" t="s">
        <v>38</v>
      </c>
      <c r="M39" s="79" t="s">
        <v>7</v>
      </c>
      <c r="N39" s="79" t="s">
        <v>7</v>
      </c>
      <c r="O39" s="79" t="s">
        <v>38</v>
      </c>
      <c r="P39" s="79" t="s">
        <v>38</v>
      </c>
      <c r="Q39" s="79" t="s">
        <v>38</v>
      </c>
      <c r="R39" s="148" t="s">
        <v>37</v>
      </c>
      <c r="S39" s="79" t="s">
        <v>37</v>
      </c>
      <c r="T39" s="79" t="s">
        <v>37</v>
      </c>
      <c r="U39" s="79" t="s">
        <v>37</v>
      </c>
      <c r="V39" s="79" t="s">
        <v>37</v>
      </c>
      <c r="W39" s="79" t="s">
        <v>37</v>
      </c>
      <c r="X39" s="79" t="s">
        <v>38</v>
      </c>
      <c r="Y39" s="79" t="s">
        <v>38</v>
      </c>
      <c r="Z39" s="79" t="s">
        <v>7</v>
      </c>
      <c r="AA39" s="79" t="s">
        <v>38</v>
      </c>
      <c r="AB39" s="79" t="s">
        <v>37</v>
      </c>
      <c r="AC39" s="79" t="s">
        <v>38</v>
      </c>
      <c r="AD39" s="79" t="s">
        <v>38</v>
      </c>
      <c r="AE39" s="79" t="s">
        <v>37</v>
      </c>
      <c r="AF39" s="79" t="s">
        <v>38</v>
      </c>
      <c r="AG39" s="79" t="s">
        <v>7</v>
      </c>
      <c r="AH39" s="79" t="s">
        <v>38</v>
      </c>
      <c r="AI39" s="79" t="s">
        <v>38</v>
      </c>
      <c r="AJ39" s="79" t="s">
        <v>37</v>
      </c>
      <c r="AK39" s="79" t="s">
        <v>38</v>
      </c>
      <c r="AL39" s="79" t="s">
        <v>38</v>
      </c>
      <c r="AM39" s="79" t="s">
        <v>38</v>
      </c>
      <c r="AN39" s="79" t="s">
        <v>38</v>
      </c>
      <c r="AO39" s="79" t="s">
        <v>38</v>
      </c>
      <c r="AP39" s="79" t="s">
        <v>38</v>
      </c>
      <c r="AQ39" s="79" t="s">
        <v>38</v>
      </c>
      <c r="AR39" s="79" t="s">
        <v>38</v>
      </c>
      <c r="AS39" s="79" t="s">
        <v>38</v>
      </c>
      <c r="AT39" s="79" t="s">
        <v>38</v>
      </c>
      <c r="AU39" s="79" t="s">
        <v>37</v>
      </c>
      <c r="AV39" s="79" t="s">
        <v>38</v>
      </c>
      <c r="AW39" s="79" t="s">
        <v>7</v>
      </c>
      <c r="AX39" s="79" t="s">
        <v>38</v>
      </c>
      <c r="AY39" s="79" t="s">
        <v>38</v>
      </c>
      <c r="AZ39" s="79" t="s">
        <v>38</v>
      </c>
      <c r="BA39" s="79" t="s">
        <v>7</v>
      </c>
      <c r="BB39" s="79" t="s">
        <v>38</v>
      </c>
    </row>
    <row r="40" spans="2:54" x14ac:dyDescent="0.35">
      <c r="B40" s="144" t="s">
        <v>166</v>
      </c>
      <c r="C40" s="79" t="s">
        <v>7</v>
      </c>
      <c r="D40" s="79" t="s">
        <v>38</v>
      </c>
      <c r="E40" s="79" t="s">
        <v>38</v>
      </c>
      <c r="F40" s="79" t="s">
        <v>7</v>
      </c>
      <c r="G40" s="79" t="s">
        <v>37</v>
      </c>
      <c r="H40" s="79" t="s">
        <v>38</v>
      </c>
      <c r="I40" s="79" t="s">
        <v>38</v>
      </c>
      <c r="J40" s="79" t="s">
        <v>7</v>
      </c>
      <c r="K40" s="79" t="s">
        <v>38</v>
      </c>
      <c r="L40" s="79" t="s">
        <v>38</v>
      </c>
      <c r="M40" s="79" t="s">
        <v>38</v>
      </c>
      <c r="N40" s="79" t="s">
        <v>7</v>
      </c>
      <c r="O40" s="79" t="s">
        <v>38</v>
      </c>
      <c r="P40" s="79" t="s">
        <v>38</v>
      </c>
      <c r="Q40" s="79" t="s">
        <v>38</v>
      </c>
      <c r="R40" s="79" t="s">
        <v>38</v>
      </c>
      <c r="S40" s="79" t="s">
        <v>38</v>
      </c>
      <c r="T40" s="79" t="s">
        <v>37</v>
      </c>
      <c r="U40" s="79" t="s">
        <v>38</v>
      </c>
      <c r="V40" s="79" t="s">
        <v>38</v>
      </c>
      <c r="W40" s="79" t="s">
        <v>38</v>
      </c>
      <c r="X40" s="79" t="s">
        <v>38</v>
      </c>
      <c r="Y40" s="79" t="s">
        <v>38</v>
      </c>
      <c r="Z40" s="79" t="s">
        <v>38</v>
      </c>
      <c r="AA40" s="79" t="s">
        <v>38</v>
      </c>
      <c r="AB40" s="79" t="s">
        <v>38</v>
      </c>
      <c r="AC40" s="79" t="s">
        <v>38</v>
      </c>
      <c r="AD40" s="79" t="s">
        <v>38</v>
      </c>
      <c r="AE40" s="79" t="s">
        <v>38</v>
      </c>
      <c r="AF40" s="79" t="s">
        <v>38</v>
      </c>
      <c r="AG40" s="79" t="s">
        <v>7</v>
      </c>
      <c r="AH40" s="79" t="s">
        <v>38</v>
      </c>
      <c r="AI40" s="79" t="s">
        <v>38</v>
      </c>
      <c r="AJ40" s="79" t="s">
        <v>38</v>
      </c>
      <c r="AK40" s="79" t="s">
        <v>38</v>
      </c>
      <c r="AL40" s="79" t="s">
        <v>38</v>
      </c>
      <c r="AM40" s="79" t="s">
        <v>38</v>
      </c>
      <c r="AN40" s="79" t="s">
        <v>38</v>
      </c>
      <c r="AO40" s="79" t="s">
        <v>38</v>
      </c>
      <c r="AP40" s="79" t="s">
        <v>38</v>
      </c>
      <c r="AQ40" s="79" t="s">
        <v>38</v>
      </c>
      <c r="AR40" s="79" t="s">
        <v>38</v>
      </c>
      <c r="AS40" s="79" t="s">
        <v>38</v>
      </c>
      <c r="AT40" s="79" t="s">
        <v>38</v>
      </c>
      <c r="AU40" s="79" t="s">
        <v>37</v>
      </c>
      <c r="AV40" s="79" t="s">
        <v>38</v>
      </c>
      <c r="AW40" s="79" t="s">
        <v>38</v>
      </c>
      <c r="AX40" s="79" t="s">
        <v>38</v>
      </c>
      <c r="AY40" s="79" t="s">
        <v>38</v>
      </c>
      <c r="AZ40" s="79" t="s">
        <v>38</v>
      </c>
      <c r="BA40" s="79" t="s">
        <v>7</v>
      </c>
      <c r="BB40" s="79" t="s">
        <v>38</v>
      </c>
    </row>
    <row r="41" spans="2:54" x14ac:dyDescent="0.35">
      <c r="B41" s="147" t="s">
        <v>183</v>
      </c>
      <c r="C41" s="79" t="s">
        <v>38</v>
      </c>
      <c r="D41" s="79" t="s">
        <v>37</v>
      </c>
      <c r="E41" s="79" t="s">
        <v>7</v>
      </c>
      <c r="F41" s="79" t="s">
        <v>7</v>
      </c>
      <c r="G41" s="79" t="s">
        <v>37</v>
      </c>
      <c r="H41" s="79" t="s">
        <v>7</v>
      </c>
      <c r="I41" s="79" t="s">
        <v>38</v>
      </c>
      <c r="J41" s="79" t="s">
        <v>38</v>
      </c>
      <c r="K41" s="79" t="s">
        <v>38</v>
      </c>
      <c r="L41" s="79" t="s">
        <v>38</v>
      </c>
      <c r="M41" s="79" t="s">
        <v>7</v>
      </c>
      <c r="N41" s="79" t="s">
        <v>38</v>
      </c>
      <c r="O41" s="79" t="s">
        <v>38</v>
      </c>
      <c r="P41" s="79" t="s">
        <v>7</v>
      </c>
      <c r="Q41" s="79" t="s">
        <v>38</v>
      </c>
      <c r="R41" s="148" t="s">
        <v>7</v>
      </c>
      <c r="S41" s="148" t="s">
        <v>37</v>
      </c>
      <c r="T41" s="79" t="s">
        <v>37</v>
      </c>
      <c r="U41" s="79" t="s">
        <v>38</v>
      </c>
      <c r="V41" s="79" t="s">
        <v>7</v>
      </c>
      <c r="W41" s="79" t="s">
        <v>7</v>
      </c>
      <c r="X41" s="79" t="s">
        <v>38</v>
      </c>
      <c r="Y41" s="79" t="s">
        <v>38</v>
      </c>
      <c r="Z41" s="79" t="s">
        <v>38</v>
      </c>
      <c r="AA41" s="79" t="s">
        <v>38</v>
      </c>
      <c r="AB41" s="79" t="s">
        <v>7</v>
      </c>
      <c r="AC41" s="79" t="s">
        <v>37</v>
      </c>
      <c r="AD41" s="79" t="s">
        <v>38</v>
      </c>
      <c r="AE41" s="79" t="s">
        <v>37</v>
      </c>
      <c r="AF41" s="79" t="s">
        <v>7</v>
      </c>
      <c r="AG41" s="79" t="s">
        <v>7</v>
      </c>
      <c r="AH41" s="79" t="s">
        <v>38</v>
      </c>
      <c r="AI41" s="79" t="s">
        <v>38</v>
      </c>
      <c r="AJ41" s="79" t="s">
        <v>38</v>
      </c>
      <c r="AK41" s="79" t="s">
        <v>38</v>
      </c>
      <c r="AL41" s="79" t="s">
        <v>38</v>
      </c>
      <c r="AM41" s="79" t="s">
        <v>38</v>
      </c>
      <c r="AN41" s="79" t="s">
        <v>38</v>
      </c>
      <c r="AO41" s="79" t="s">
        <v>38</v>
      </c>
      <c r="AP41" s="79" t="s">
        <v>38</v>
      </c>
      <c r="AQ41" s="79" t="s">
        <v>38</v>
      </c>
      <c r="AR41" s="79" t="s">
        <v>38</v>
      </c>
      <c r="AS41" s="79" t="s">
        <v>38</v>
      </c>
      <c r="AT41" s="79" t="s">
        <v>38</v>
      </c>
      <c r="AU41" s="79" t="s">
        <v>37</v>
      </c>
      <c r="AV41" s="79" t="s">
        <v>38</v>
      </c>
      <c r="AW41" s="79" t="s">
        <v>38</v>
      </c>
      <c r="AX41" s="79" t="s">
        <v>38</v>
      </c>
      <c r="AY41" s="79" t="s">
        <v>38</v>
      </c>
      <c r="AZ41" s="79" t="s">
        <v>38</v>
      </c>
      <c r="BA41" s="79" t="s">
        <v>7</v>
      </c>
      <c r="BB41" s="79" t="s">
        <v>38</v>
      </c>
    </row>
    <row r="42" spans="2:54" x14ac:dyDescent="0.35">
      <c r="B42" s="147" t="s">
        <v>192</v>
      </c>
      <c r="C42" s="79" t="s">
        <v>37</v>
      </c>
      <c r="D42" s="79" t="s">
        <v>37</v>
      </c>
      <c r="E42" s="79" t="s">
        <v>7</v>
      </c>
      <c r="F42" s="79" t="s">
        <v>7</v>
      </c>
      <c r="G42" s="79" t="s">
        <v>37</v>
      </c>
      <c r="H42" s="79" t="s">
        <v>37</v>
      </c>
      <c r="I42" s="79" t="s">
        <v>38</v>
      </c>
      <c r="J42" s="79" t="s">
        <v>38</v>
      </c>
      <c r="K42" s="79" t="s">
        <v>38</v>
      </c>
      <c r="L42" s="79" t="s">
        <v>38</v>
      </c>
      <c r="M42" s="79" t="s">
        <v>7</v>
      </c>
      <c r="N42" s="79" t="s">
        <v>38</v>
      </c>
      <c r="O42" s="79" t="s">
        <v>38</v>
      </c>
      <c r="P42" s="79" t="s">
        <v>38</v>
      </c>
      <c r="Q42" s="79" t="s">
        <v>38</v>
      </c>
      <c r="R42" s="79" t="s">
        <v>7</v>
      </c>
      <c r="S42" s="79" t="s">
        <v>38</v>
      </c>
      <c r="T42" s="79" t="s">
        <v>37</v>
      </c>
      <c r="U42" s="79" t="s">
        <v>38</v>
      </c>
      <c r="V42" s="79" t="s">
        <v>37</v>
      </c>
      <c r="W42" s="79" t="s">
        <v>37</v>
      </c>
      <c r="X42" s="79" t="s">
        <v>38</v>
      </c>
      <c r="Y42" s="79" t="s">
        <v>38</v>
      </c>
      <c r="Z42" s="79" t="s">
        <v>7</v>
      </c>
      <c r="AA42" s="79" t="s">
        <v>38</v>
      </c>
      <c r="AB42" s="79" t="s">
        <v>7</v>
      </c>
      <c r="AC42" s="79" t="s">
        <v>37</v>
      </c>
      <c r="AD42" s="79" t="s">
        <v>38</v>
      </c>
      <c r="AE42" s="79" t="s">
        <v>37</v>
      </c>
      <c r="AF42" s="79" t="s">
        <v>38</v>
      </c>
      <c r="AG42" s="79" t="s">
        <v>7</v>
      </c>
      <c r="AH42" s="79" t="s">
        <v>38</v>
      </c>
      <c r="AI42" s="79" t="s">
        <v>7</v>
      </c>
      <c r="AJ42" s="79" t="s">
        <v>37</v>
      </c>
      <c r="AK42" s="79" t="s">
        <v>37</v>
      </c>
      <c r="AL42" s="79" t="s">
        <v>38</v>
      </c>
      <c r="AM42" s="79" t="s">
        <v>38</v>
      </c>
      <c r="AN42" s="79" t="s">
        <v>37</v>
      </c>
      <c r="AO42" s="79" t="s">
        <v>38</v>
      </c>
      <c r="AP42" s="79" t="s">
        <v>38</v>
      </c>
      <c r="AQ42" s="79" t="s">
        <v>38</v>
      </c>
      <c r="AR42" s="79" t="s">
        <v>38</v>
      </c>
      <c r="AS42" s="79" t="s">
        <v>38</v>
      </c>
      <c r="AT42" s="79" t="s">
        <v>38</v>
      </c>
      <c r="AU42" s="79" t="s">
        <v>37</v>
      </c>
      <c r="AV42" s="79" t="s">
        <v>38</v>
      </c>
      <c r="AW42" s="79" t="s">
        <v>7</v>
      </c>
      <c r="AX42" s="79" t="s">
        <v>38</v>
      </c>
      <c r="AY42" s="79" t="s">
        <v>38</v>
      </c>
      <c r="AZ42" s="79" t="s">
        <v>38</v>
      </c>
      <c r="BA42" s="79" t="s">
        <v>7</v>
      </c>
      <c r="BB42" s="79" t="s">
        <v>38</v>
      </c>
    </row>
    <row r="43" spans="2:54" x14ac:dyDescent="0.35">
      <c r="B43" s="144" t="s">
        <v>167</v>
      </c>
      <c r="C43" s="79" t="s">
        <v>37</v>
      </c>
      <c r="D43" s="79" t="s">
        <v>37</v>
      </c>
      <c r="E43" s="79" t="s">
        <v>37</v>
      </c>
      <c r="F43" s="79" t="s">
        <v>7</v>
      </c>
      <c r="G43" s="79" t="s">
        <v>7</v>
      </c>
      <c r="H43" s="79" t="s">
        <v>37</v>
      </c>
      <c r="I43" s="79" t="s">
        <v>38</v>
      </c>
      <c r="J43" s="79" t="s">
        <v>37</v>
      </c>
      <c r="K43" s="79" t="s">
        <v>38</v>
      </c>
      <c r="L43" s="79" t="s">
        <v>38</v>
      </c>
      <c r="M43" s="79" t="s">
        <v>38</v>
      </c>
      <c r="N43" s="79" t="s">
        <v>37</v>
      </c>
      <c r="O43" s="79" t="s">
        <v>38</v>
      </c>
      <c r="P43" s="79" t="s">
        <v>38</v>
      </c>
      <c r="Q43" s="79" t="s">
        <v>38</v>
      </c>
      <c r="R43" s="79" t="s">
        <v>38</v>
      </c>
      <c r="S43" s="79" t="s">
        <v>38</v>
      </c>
      <c r="T43" s="79" t="s">
        <v>7</v>
      </c>
      <c r="U43" s="79" t="s">
        <v>38</v>
      </c>
      <c r="V43" s="79" t="s">
        <v>37</v>
      </c>
      <c r="W43" s="79" t="s">
        <v>38</v>
      </c>
      <c r="X43" s="79" t="s">
        <v>38</v>
      </c>
      <c r="Y43" s="79" t="s">
        <v>38</v>
      </c>
      <c r="Z43" s="79" t="s">
        <v>38</v>
      </c>
      <c r="AA43" s="79" t="s">
        <v>38</v>
      </c>
      <c r="AB43" s="79" t="s">
        <v>37</v>
      </c>
      <c r="AC43" s="79" t="s">
        <v>37</v>
      </c>
      <c r="AD43" s="79" t="s">
        <v>38</v>
      </c>
      <c r="AE43" s="79" t="s">
        <v>37</v>
      </c>
      <c r="AF43" s="79" t="s">
        <v>38</v>
      </c>
      <c r="AG43" s="79" t="s">
        <v>7</v>
      </c>
      <c r="AH43" s="79" t="s">
        <v>38</v>
      </c>
      <c r="AI43" s="79" t="s">
        <v>38</v>
      </c>
      <c r="AJ43" s="79" t="s">
        <v>37</v>
      </c>
      <c r="AK43" s="79" t="s">
        <v>38</v>
      </c>
      <c r="AL43" s="79" t="s">
        <v>38</v>
      </c>
      <c r="AM43" s="79" t="s">
        <v>38</v>
      </c>
      <c r="AN43" s="79" t="s">
        <v>38</v>
      </c>
      <c r="AO43" s="79" t="s">
        <v>38</v>
      </c>
      <c r="AP43" s="79" t="s">
        <v>38</v>
      </c>
      <c r="AQ43" s="79" t="s">
        <v>38</v>
      </c>
      <c r="AR43" s="79" t="s">
        <v>38</v>
      </c>
      <c r="AS43" s="79" t="s">
        <v>38</v>
      </c>
      <c r="AT43" s="79" t="s">
        <v>38</v>
      </c>
      <c r="AU43" s="79" t="s">
        <v>7</v>
      </c>
      <c r="AV43" s="79" t="s">
        <v>38</v>
      </c>
      <c r="AW43" s="79" t="s">
        <v>7</v>
      </c>
      <c r="AX43" s="79" t="s">
        <v>38</v>
      </c>
      <c r="AY43" s="79" t="s">
        <v>38</v>
      </c>
      <c r="AZ43" s="79" t="s">
        <v>38</v>
      </c>
      <c r="BA43" s="79" t="s">
        <v>7</v>
      </c>
      <c r="BB43" s="79" t="s">
        <v>38</v>
      </c>
    </row>
    <row r="44" spans="2:54" x14ac:dyDescent="0.35">
      <c r="B44" s="144" t="s">
        <v>160</v>
      </c>
      <c r="C44" s="79" t="s">
        <v>37</v>
      </c>
      <c r="D44" s="79" t="s">
        <v>37</v>
      </c>
      <c r="E44" s="79" t="s">
        <v>37</v>
      </c>
      <c r="F44" s="79" t="s">
        <v>7</v>
      </c>
      <c r="G44" s="79" t="s">
        <v>7</v>
      </c>
      <c r="H44" s="79" t="s">
        <v>7</v>
      </c>
      <c r="I44" s="79" t="s">
        <v>38</v>
      </c>
      <c r="J44" s="79" t="s">
        <v>38</v>
      </c>
      <c r="K44" s="79" t="s">
        <v>38</v>
      </c>
      <c r="L44" s="79" t="s">
        <v>38</v>
      </c>
      <c r="M44" s="79" t="s">
        <v>38</v>
      </c>
      <c r="N44" s="79" t="s">
        <v>38</v>
      </c>
      <c r="O44" s="79" t="s">
        <v>38</v>
      </c>
      <c r="P44" s="79" t="s">
        <v>7</v>
      </c>
      <c r="Q44" s="79" t="s">
        <v>38</v>
      </c>
      <c r="R44" s="79" t="s">
        <v>7</v>
      </c>
      <c r="S44" s="79" t="s">
        <v>38</v>
      </c>
      <c r="T44" s="79" t="s">
        <v>7</v>
      </c>
      <c r="U44" s="79" t="s">
        <v>38</v>
      </c>
      <c r="V44" s="79" t="s">
        <v>7</v>
      </c>
      <c r="W44" s="79" t="s">
        <v>38</v>
      </c>
      <c r="X44" s="79" t="s">
        <v>38</v>
      </c>
      <c r="Y44" s="79" t="s">
        <v>38</v>
      </c>
      <c r="Z44" s="79" t="s">
        <v>38</v>
      </c>
      <c r="AA44" s="79" t="s">
        <v>38</v>
      </c>
      <c r="AB44" s="79" t="s">
        <v>37</v>
      </c>
      <c r="AC44" s="79" t="s">
        <v>38</v>
      </c>
      <c r="AD44" s="79" t="s">
        <v>38</v>
      </c>
      <c r="AE44" s="79" t="s">
        <v>37</v>
      </c>
      <c r="AF44" s="79" t="s">
        <v>38</v>
      </c>
      <c r="AG44" s="79" t="s">
        <v>7</v>
      </c>
      <c r="AH44" s="79" t="s">
        <v>38</v>
      </c>
      <c r="AI44" s="79" t="s">
        <v>38</v>
      </c>
      <c r="AJ44" s="79" t="s">
        <v>37</v>
      </c>
      <c r="AK44" s="79" t="s">
        <v>38</v>
      </c>
      <c r="AL44" s="79" t="s">
        <v>38</v>
      </c>
      <c r="AM44" s="79" t="s">
        <v>38</v>
      </c>
      <c r="AN44" s="79" t="s">
        <v>37</v>
      </c>
      <c r="AO44" s="79" t="s">
        <v>38</v>
      </c>
      <c r="AP44" s="79" t="s">
        <v>38</v>
      </c>
      <c r="AQ44" s="79" t="s">
        <v>38</v>
      </c>
      <c r="AR44" s="79" t="s">
        <v>37</v>
      </c>
      <c r="AS44" s="79" t="s">
        <v>38</v>
      </c>
      <c r="AT44" s="79" t="s">
        <v>38</v>
      </c>
      <c r="AU44" s="79" t="s">
        <v>38</v>
      </c>
      <c r="AV44" s="79" t="s">
        <v>38</v>
      </c>
      <c r="AW44" s="79" t="s">
        <v>38</v>
      </c>
      <c r="AX44" s="79" t="s">
        <v>38</v>
      </c>
      <c r="AY44" s="79" t="s">
        <v>38</v>
      </c>
      <c r="AZ44" s="79" t="s">
        <v>38</v>
      </c>
      <c r="BA44" s="79" t="s">
        <v>7</v>
      </c>
      <c r="BB44" s="79" t="s">
        <v>38</v>
      </c>
    </row>
    <row r="45" spans="2:54" x14ac:dyDescent="0.35">
      <c r="B45" s="147" t="s">
        <v>168</v>
      </c>
      <c r="C45" s="79" t="s">
        <v>7</v>
      </c>
      <c r="D45" s="79" t="s">
        <v>38</v>
      </c>
      <c r="E45" s="79" t="s">
        <v>38</v>
      </c>
      <c r="F45" s="79" t="s">
        <v>7</v>
      </c>
      <c r="G45" s="79" t="s">
        <v>37</v>
      </c>
      <c r="H45" s="79" t="s">
        <v>37</v>
      </c>
      <c r="I45" s="79" t="s">
        <v>38</v>
      </c>
      <c r="J45" s="79" t="s">
        <v>38</v>
      </c>
      <c r="K45" s="79" t="s">
        <v>38</v>
      </c>
      <c r="L45" s="79" t="s">
        <v>38</v>
      </c>
      <c r="M45" s="79" t="s">
        <v>7</v>
      </c>
      <c r="N45" s="79" t="s">
        <v>38</v>
      </c>
      <c r="O45" s="79" t="s">
        <v>38</v>
      </c>
      <c r="P45" s="79" t="s">
        <v>38</v>
      </c>
      <c r="Q45" s="79" t="s">
        <v>38</v>
      </c>
      <c r="R45" s="79" t="s">
        <v>38</v>
      </c>
      <c r="S45" s="79" t="s">
        <v>38</v>
      </c>
      <c r="T45" s="79" t="s">
        <v>37</v>
      </c>
      <c r="U45" s="79" t="s">
        <v>38</v>
      </c>
      <c r="V45" s="79" t="s">
        <v>37</v>
      </c>
      <c r="W45" s="79" t="s">
        <v>38</v>
      </c>
      <c r="X45" s="79" t="s">
        <v>38</v>
      </c>
      <c r="Y45" s="79" t="s">
        <v>38</v>
      </c>
      <c r="Z45" s="79" t="s">
        <v>7</v>
      </c>
      <c r="AA45" s="79" t="s">
        <v>37</v>
      </c>
      <c r="AB45" s="79" t="s">
        <v>38</v>
      </c>
      <c r="AC45" s="79" t="s">
        <v>38</v>
      </c>
      <c r="AD45" s="79" t="s">
        <v>38</v>
      </c>
      <c r="AE45" s="79" t="s">
        <v>37</v>
      </c>
      <c r="AF45" s="79" t="s">
        <v>38</v>
      </c>
      <c r="AG45" s="79" t="s">
        <v>7</v>
      </c>
      <c r="AH45" s="79" t="s">
        <v>38</v>
      </c>
      <c r="AI45" s="79" t="s">
        <v>7</v>
      </c>
      <c r="AJ45" s="79" t="s">
        <v>7</v>
      </c>
      <c r="AK45" s="79" t="s">
        <v>37</v>
      </c>
      <c r="AL45" s="79" t="s">
        <v>38</v>
      </c>
      <c r="AM45" s="79" t="s">
        <v>38</v>
      </c>
      <c r="AN45" s="79" t="s">
        <v>38</v>
      </c>
      <c r="AO45" s="79" t="s">
        <v>38</v>
      </c>
      <c r="AP45" s="79" t="s">
        <v>38</v>
      </c>
      <c r="AQ45" s="79" t="s">
        <v>38</v>
      </c>
      <c r="AR45" s="79" t="s">
        <v>38</v>
      </c>
      <c r="AS45" s="79" t="s">
        <v>38</v>
      </c>
      <c r="AT45" s="79" t="s">
        <v>38</v>
      </c>
      <c r="AU45" s="79" t="s">
        <v>37</v>
      </c>
      <c r="AV45" s="79" t="s">
        <v>38</v>
      </c>
      <c r="AW45" s="79" t="s">
        <v>7</v>
      </c>
      <c r="AX45" s="79" t="s">
        <v>38</v>
      </c>
      <c r="AY45" s="79" t="s">
        <v>38</v>
      </c>
      <c r="AZ45" s="79" t="s">
        <v>38</v>
      </c>
      <c r="BA45" s="79" t="s">
        <v>7</v>
      </c>
      <c r="BB45" s="79" t="s">
        <v>38</v>
      </c>
    </row>
    <row r="46" spans="2:54" x14ac:dyDescent="0.35">
      <c r="B46" s="144" t="s">
        <v>161</v>
      </c>
      <c r="C46" s="79" t="s">
        <v>37</v>
      </c>
      <c r="D46" s="79" t="s">
        <v>37</v>
      </c>
      <c r="E46" s="79" t="s">
        <v>38</v>
      </c>
      <c r="F46" s="79" t="s">
        <v>7</v>
      </c>
      <c r="G46" s="79" t="s">
        <v>37</v>
      </c>
      <c r="H46" s="79" t="s">
        <v>37</v>
      </c>
      <c r="I46" s="79" t="s">
        <v>38</v>
      </c>
      <c r="J46" s="79" t="s">
        <v>7</v>
      </c>
      <c r="K46" s="79" t="s">
        <v>38</v>
      </c>
      <c r="L46" s="79" t="s">
        <v>38</v>
      </c>
      <c r="M46" s="79" t="s">
        <v>38</v>
      </c>
      <c r="N46" s="79" t="s">
        <v>7</v>
      </c>
      <c r="O46" s="79" t="s">
        <v>38</v>
      </c>
      <c r="P46" s="79" t="s">
        <v>7</v>
      </c>
      <c r="Q46" s="79" t="s">
        <v>38</v>
      </c>
      <c r="R46" s="79" t="s">
        <v>38</v>
      </c>
      <c r="S46" s="79" t="s">
        <v>38</v>
      </c>
      <c r="T46" s="79" t="s">
        <v>37</v>
      </c>
      <c r="U46" s="79" t="s">
        <v>38</v>
      </c>
      <c r="V46" s="79" t="s">
        <v>37</v>
      </c>
      <c r="W46" s="79" t="s">
        <v>38</v>
      </c>
      <c r="X46" s="79" t="s">
        <v>38</v>
      </c>
      <c r="Y46" s="79" t="s">
        <v>38</v>
      </c>
      <c r="Z46" s="79" t="s">
        <v>38</v>
      </c>
      <c r="AA46" s="79" t="s">
        <v>38</v>
      </c>
      <c r="AB46" s="79" t="s">
        <v>7</v>
      </c>
      <c r="AC46" s="79" t="s">
        <v>37</v>
      </c>
      <c r="AD46" s="79" t="s">
        <v>38</v>
      </c>
      <c r="AE46" s="79" t="s">
        <v>37</v>
      </c>
      <c r="AF46" s="79" t="s">
        <v>38</v>
      </c>
      <c r="AG46" s="79" t="s">
        <v>38</v>
      </c>
      <c r="AH46" s="79" t="s">
        <v>38</v>
      </c>
      <c r="AI46" s="79" t="s">
        <v>38</v>
      </c>
      <c r="AJ46" s="79" t="s">
        <v>37</v>
      </c>
      <c r="AK46" s="79" t="s">
        <v>38</v>
      </c>
      <c r="AL46" s="79" t="s">
        <v>38</v>
      </c>
      <c r="AM46" s="79" t="s">
        <v>38</v>
      </c>
      <c r="AN46" s="79" t="s">
        <v>37</v>
      </c>
      <c r="AO46" s="79" t="s">
        <v>38</v>
      </c>
      <c r="AP46" s="79" t="s">
        <v>38</v>
      </c>
      <c r="AQ46" s="79" t="s">
        <v>38</v>
      </c>
      <c r="AR46" s="79" t="s">
        <v>38</v>
      </c>
      <c r="AS46" s="79" t="s">
        <v>38</v>
      </c>
      <c r="AT46" s="79" t="s">
        <v>38</v>
      </c>
      <c r="AU46" s="79" t="s">
        <v>38</v>
      </c>
      <c r="AV46" s="79" t="s">
        <v>38</v>
      </c>
      <c r="AW46" s="79" t="s">
        <v>38</v>
      </c>
      <c r="AX46" s="79" t="s">
        <v>38</v>
      </c>
      <c r="AY46" s="79" t="s">
        <v>38</v>
      </c>
      <c r="AZ46" s="79" t="s">
        <v>38</v>
      </c>
      <c r="BA46" s="79" t="s">
        <v>38</v>
      </c>
      <c r="BB46" s="79" t="s">
        <v>38</v>
      </c>
    </row>
  </sheetData>
  <sheetProtection algorithmName="SHA-512" hashValue="3KozAP3nc9LXSf8qfRHrcxW/rP9UyyWp/l6gHEIwPl+Nj4AHwy7dKTz5t+w9Q8CI+PXJc/RqTmuq1Oj/5WB5zg==" saltValue="I6/BNMgdA9sNnT+InNRS/Q==" spinCount="100000" sheet="1" objects="1" scenarios="1"/>
  <autoFilter ref="B3:BB63" xr:uid="{479A710A-187F-43D9-B2E3-E9609E837A68}"/>
  <mergeCells count="12">
    <mergeCell ref="AS4:AV4"/>
    <mergeCell ref="AW4:BA4"/>
    <mergeCell ref="AM4:AR4"/>
    <mergeCell ref="C4:E4"/>
    <mergeCell ref="H4:M4"/>
    <mergeCell ref="N4:Q4"/>
    <mergeCell ref="R4:S4"/>
    <mergeCell ref="T4:Z4"/>
    <mergeCell ref="AA4:AD4"/>
    <mergeCell ref="AF4:AG4"/>
    <mergeCell ref="AH4:AL4"/>
    <mergeCell ref="F4:G4"/>
  </mergeCells>
  <phoneticPr fontId="34" type="noConversion"/>
  <conditionalFormatting sqref="C6:BB9 B10:BB10 C11:BB46">
    <cfRule type="cellIs" dxfId="3580" priority="1" operator="equal">
      <formula>"G"</formula>
    </cfRule>
    <cfRule type="cellIs" dxfId="3579" priority="2" operator="equal">
      <formula>"A"</formula>
    </cfRule>
    <cfRule type="cellIs" dxfId="3578" priority="3" operator="equal">
      <formula>"R"</formula>
    </cfRule>
  </conditionalFormatting>
  <dataValidations count="1">
    <dataValidation type="list" allowBlank="1" showInputMessage="1" showErrorMessage="1" sqref="B10:BA10 C45:BB45 C6:BB44 C46:BB46" xr:uid="{5AD9D611-8071-4232-AEFF-56927439DCAC}">
      <formula1>"R,A,G"</formula1>
    </dataValidation>
  </dataValidations>
  <hyperlinks>
    <hyperlink ref="B28" location="Grange_Farm!A1" display="Grange_Farm" xr:uid="{3CF61E95-F93D-4218-96C4-9F4742360B13}"/>
    <hyperlink ref="B12" location="Tesco_Station_Road!A1" display="Tesco_Station_Road" xr:uid="{C838B9E9-0262-4E1F-A1F0-F41B374087B8}"/>
    <hyperlink ref="B20" location="Iceland_Wealdstone!A1" display="Iceland_Wealdstone" xr:uid="{EECAE922-ABDB-480C-8DAE-D49470060D7F}"/>
    <hyperlink ref="B16" location="Carpark_Ellen_Webb_Drive!A1" display="Carpark_Ellen_Webb_Drive" xr:uid="{A38916C5-5389-4B5C-B830-7C1A51B9CE6C}"/>
    <hyperlink ref="B19" location="Byron_Quarter!A1" display="Byron_Quarter" xr:uid="{59701BA1-C303-4D90-811A-52800EC33A85}"/>
    <hyperlink ref="B14" location="Poets_Corner!A1" display="Poets_Corner" xr:uid="{8BA8E850-7EE2-4698-B49B-25F97D7D26B7}"/>
    <hyperlink ref="B46" location="Stanmore_Station_Carpark!A1" display="Stanmore_Station_Carpark" xr:uid="{64E857CA-9D3D-428A-9B37-0C07321F8327}"/>
    <hyperlink ref="B44" location="Canons_Park_Station_Carpark!A1" display="Canons_Park_Station_Carpark" xr:uid="{EE567D85-E4DA-4CBA-BF92-061B6FB8BE1F}"/>
    <hyperlink ref="B31" location="Rayners_Lane_Station_Carpark!A1" display="Rayners_Lane_Station_Carpark" xr:uid="{11F8169C-511D-424C-9E66-0F21D08B14CA}"/>
    <hyperlink ref="B7" location="Harrow_on_the_Hill!A1" display="Harrow_on_the_Hill" xr:uid="{0D8D7632-3C00-4EF6-8503-97E7E3080F78}"/>
    <hyperlink ref="B6" location="Queens_House_Carpark!A1" display="Queens_House_Carpark" xr:uid="{F47FDEAE-1583-4DC0-88BE-A698F2FBAF54}"/>
    <hyperlink ref="B30" location="Brethrens_Meeting_Hall!A1" display="Brethrens_Meeting_Hall" xr:uid="{1A4E6BC5-5D2F-4199-BCF6-0A9F39589AE3}"/>
    <hyperlink ref="B45" location="Anmer_Lodge!A1" display="Anmer_Lodge" xr:uid="{BD4B4C19-7F55-4084-ADDB-0F6497B274AB}"/>
    <hyperlink ref="B26" location="Roxeth_Library_Clinic!A1" display="Roxeth_Library_Clinic" xr:uid="{CD104586-A80E-4C9E-BDEF-C0586EB2002D}"/>
    <hyperlink ref="B39" location="Belmont_Clinic!A1" display="Belmont_Clinic" xr:uid="{AC62CC17-3477-44FE-8EB7-B7B9D23AD82E}"/>
    <hyperlink ref="B29" location="Harrow_School_Estate!A1" display="Harrow_School_Estate" xr:uid="{FA24FBC0-BB8F-47D0-8F19-00D40A68A318}"/>
    <hyperlink ref="B37" location="Harrow_Arts_Centre!A1" display="Harrow_Arts_Centre" xr:uid="{1E0711A4-6D49-4860-A3FC-A28B6D06661D}"/>
    <hyperlink ref="B32" location="Harrow_West_Conservative!A1" display="Harrow West Conservative" xr:uid="{57F428D8-A315-4F76-B996-4A4B325EA2D4}"/>
    <hyperlink ref="B23" location="RNOH!A1" display="RNOH" xr:uid="{0D40322F-064E-45AE-AA1F-C80AFC860952}"/>
    <hyperlink ref="B22" location="Former_Kodak_Offices!A1" display="Former_Kodak_Offices" xr:uid="{A4286A4D-EABF-4A2D-B254-B481921F8C6E}"/>
    <hyperlink ref="B15" location="Wealdstone_Parole_Office!A1" display="Wealdstone_Parole_Office" xr:uid="{0F5C11E6-CABD-49F0-BE6C-701AA778CA66}"/>
    <hyperlink ref="B42" location="Wolstenholme!A1" display="Wolstenholme" xr:uid="{F846BBBB-E780-4D4E-AE55-DBD074E77C5C}"/>
    <hyperlink ref="B27" location="Northolt_Rd_Nursery!A1" display="Northolt_Rd_Nursery" xr:uid="{58E2EE9D-136F-4772-9A1B-4D2B676FD8CD}"/>
    <hyperlink ref="B41" location="Kenton_Rd_Telephone_Exchange!A1" display="Kenton_Rd_Telephone_Exchange" xr:uid="{249CAF25-3BAF-4164-A96B-36E27479E0DB}"/>
    <hyperlink ref="B36" location="Hatch_End_Telephone_Exchange!A1" display="Hatch_End_Telephone_Exchange" xr:uid="{E22B33C3-AB12-4298-92EA-E8AE55974DD9}"/>
    <hyperlink ref="B34" location="Harrow_View_Telephone_Exchange!A1" display="Harrow_View_Telephone_Exchange" xr:uid="{414BA831-4555-4B9F-A1D0-7B70EB249DE6}"/>
    <hyperlink ref="B18" location="Travis_Perkins_Wealdstone!A1" display="Travis_Perkins_Wealdstone" xr:uid="{0164AC47-E650-41CF-BEFC-2701B45C649C}"/>
    <hyperlink ref="B21" location="Kodak!A1" display="Kodak" xr:uid="{3460CD94-519F-48B0-8823-F80CC8DEFDF6}"/>
    <hyperlink ref="B33" location="Pinner_Telephone_Exchange!A1" display="Pinner_Telephone_Exchange" xr:uid="{34103172-D836-4CD1-B7A9-19288C29A927}"/>
    <hyperlink ref="B9" location="Havelock_Place!A1" display="Havelock_Place" xr:uid="{C0A9A5BF-4C05-44CE-BB7E-43199A5B68A6}"/>
    <hyperlink ref="B8" location="College_Road!A1" display="College_Road" xr:uid="{CA14D709-5022-416A-A708-DE2920286EA6}"/>
    <hyperlink ref="B40" location="Travellers_Rest_Kenton_Road!A1" display="Travellers_Rest_Kenton_Road" xr:uid="{7444B556-CFB8-4672-A2AB-10C968FD2A50}"/>
    <hyperlink ref="B43" location="Marsh_Lane_Gas_Holders!A1" display="Marsh_Lane_Gas_Holders" xr:uid="{B59B8F9D-10B1-4D0F-AAC5-B38575FB016C}"/>
    <hyperlink ref="B24" location="Watling_Farm!A1" display="Watling_Farm" xr:uid="{C83FE2CA-705E-451E-A9A0-258D8E60A95C}"/>
    <hyperlink ref="B35" location="North_Harrow_Methodist_Church!A1" display="North_Harrow_Methodist_Church" xr:uid="{BFAF478D-FBBA-42E0-B6A8-1F0EC12B1ABC}"/>
    <hyperlink ref="B11" location="Greenhill_Way!A1" display="Greenhill_Way" xr:uid="{21B6139B-F2F3-4E62-826E-83CA662DA51E}"/>
    <hyperlink ref="B38" location="Vernon_Lodge!A1" display="Vernon_Lodge" xr:uid="{AFA40DFC-F53A-43FD-A71F-4E27D1357064}"/>
    <hyperlink ref="B13" location="Former_Royal_Mail_Office!A1" display="Former_Royal_Mail_Office" xr:uid="{D58E183E-A1A4-4C8F-8633-FB3650DCCB4F}"/>
    <hyperlink ref="B17" location="Peel_Road!A1" display="Peel_Road" xr:uid="{232C4E22-ED62-48ED-AF0A-301BC4E7E085}"/>
    <hyperlink ref="B10" location="Station_Road_East!A1" display="Station_Road_East" xr:uid="{01DDC8BF-745B-4CA2-B019-66DD5D1C6505}"/>
    <hyperlink ref="B25" location="Waitrose_South_Harrow!A1" display="Waitrose_South_Harrow" xr:uid="{A2828CA0-C725-4DC8-9EBA-9068FBB76301}"/>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6AE29-86EB-4769-978C-F45123BE43DD}">
  <sheetPr codeName="Sheet8"/>
  <dimension ref="B1:J37"/>
  <sheetViews>
    <sheetView zoomScale="50" zoomScaleNormal="50" workbookViewId="0">
      <selection activeCell="O15" sqref="O15"/>
    </sheetView>
  </sheetViews>
  <sheetFormatPr defaultColWidth="8.7265625" defaultRowHeight="14.5" x14ac:dyDescent="0.35"/>
  <cols>
    <col min="1" max="1" width="8.7265625" style="4"/>
    <col min="2" max="2" width="25.26953125" style="4" customWidth="1"/>
    <col min="3" max="3" width="61.81640625" style="4" customWidth="1"/>
    <col min="4" max="4" width="8.7265625" style="4"/>
    <col min="5" max="6" width="0" style="4" hidden="1" customWidth="1"/>
    <col min="7" max="7" width="8.7265625" style="4"/>
    <col min="8" max="8" width="31.26953125" style="4" customWidth="1"/>
    <col min="9" max="9" width="36.1796875" style="4" customWidth="1"/>
    <col min="10" max="10" width="43.81640625" style="4" customWidth="1"/>
    <col min="11" max="16384" width="8.7265625" style="4"/>
  </cols>
  <sheetData>
    <row r="1" spans="2:10" x14ac:dyDescent="0.35">
      <c r="H1" s="84"/>
    </row>
    <row r="2" spans="2:10" ht="15" thickBot="1" x14ac:dyDescent="0.4">
      <c r="H2" s="84"/>
    </row>
    <row r="3" spans="2:10" ht="15" thickBot="1" x14ac:dyDescent="0.4">
      <c r="B3" s="207" t="s">
        <v>195</v>
      </c>
      <c r="C3" s="208"/>
      <c r="H3" s="207" t="s">
        <v>196</v>
      </c>
      <c r="I3" s="209"/>
      <c r="J3" s="208"/>
    </row>
    <row r="4" spans="2:10" ht="26.5" thickBot="1" x14ac:dyDescent="0.4">
      <c r="B4" s="85" t="s">
        <v>197</v>
      </c>
      <c r="C4" s="86" t="s">
        <v>198</v>
      </c>
      <c r="H4" s="87" t="s">
        <v>199</v>
      </c>
      <c r="I4" s="88" t="s">
        <v>200</v>
      </c>
      <c r="J4" s="88" t="s">
        <v>201</v>
      </c>
    </row>
    <row r="5" spans="2:10" ht="62.15" customHeight="1" thickBot="1" x14ac:dyDescent="0.4">
      <c r="B5" s="89" t="s">
        <v>202</v>
      </c>
      <c r="C5" s="160" t="s">
        <v>203</v>
      </c>
      <c r="H5" s="210" t="s">
        <v>204</v>
      </c>
      <c r="I5" s="213" t="s">
        <v>205</v>
      </c>
      <c r="J5" s="216" t="s">
        <v>206</v>
      </c>
    </row>
    <row r="6" spans="2:10" ht="39" customHeight="1" thickBot="1" x14ac:dyDescent="0.4">
      <c r="B6" s="89" t="s">
        <v>207</v>
      </c>
      <c r="C6" s="160" t="s">
        <v>208</v>
      </c>
      <c r="H6" s="211"/>
      <c r="I6" s="214"/>
      <c r="J6" s="217"/>
    </row>
    <row r="7" spans="2:10" ht="36" customHeight="1" thickBot="1" x14ac:dyDescent="0.4">
      <c r="B7" s="89" t="s">
        <v>209</v>
      </c>
      <c r="C7" s="160" t="s">
        <v>210</v>
      </c>
      <c r="H7" s="211"/>
      <c r="I7" s="214"/>
      <c r="J7" s="217"/>
    </row>
    <row r="8" spans="2:10" ht="23.15" customHeight="1" x14ac:dyDescent="0.35">
      <c r="B8" s="219" t="s">
        <v>211</v>
      </c>
      <c r="C8" s="91" t="s">
        <v>212</v>
      </c>
      <c r="H8" s="211"/>
      <c r="I8" s="214"/>
      <c r="J8" s="217"/>
    </row>
    <row r="9" spans="2:10" ht="29.15" customHeight="1" x14ac:dyDescent="0.35">
      <c r="B9" s="220"/>
      <c r="C9" s="92" t="s">
        <v>213</v>
      </c>
      <c r="H9" s="211"/>
      <c r="I9" s="214"/>
      <c r="J9" s="217"/>
    </row>
    <row r="10" spans="2:10" ht="38.5" customHeight="1" x14ac:dyDescent="0.35">
      <c r="B10" s="220"/>
      <c r="C10" s="92" t="s">
        <v>214</v>
      </c>
      <c r="H10" s="211"/>
      <c r="I10" s="214"/>
      <c r="J10" s="217"/>
    </row>
    <row r="11" spans="2:10" ht="46.5" customHeight="1" thickBot="1" x14ac:dyDescent="0.4">
      <c r="B11" s="221"/>
      <c r="C11" s="93" t="s">
        <v>215</v>
      </c>
      <c r="H11" s="211"/>
      <c r="I11" s="214"/>
      <c r="J11" s="217"/>
    </row>
    <row r="12" spans="2:10" ht="25.5" thickBot="1" x14ac:dyDescent="0.4">
      <c r="B12" s="219" t="s">
        <v>40</v>
      </c>
      <c r="C12" s="91" t="s">
        <v>216</v>
      </c>
      <c r="H12" s="212"/>
      <c r="I12" s="215"/>
      <c r="J12" s="218"/>
    </row>
    <row r="13" spans="2:10" x14ac:dyDescent="0.35">
      <c r="B13" s="220"/>
      <c r="C13" s="92" t="s">
        <v>217</v>
      </c>
      <c r="H13" s="222" t="s">
        <v>218</v>
      </c>
      <c r="I13" s="213" t="s">
        <v>219</v>
      </c>
      <c r="J13" s="216" t="s">
        <v>220</v>
      </c>
    </row>
    <row r="14" spans="2:10" ht="21.65" customHeight="1" x14ac:dyDescent="0.35">
      <c r="B14" s="220"/>
      <c r="C14" s="92" t="s">
        <v>221</v>
      </c>
      <c r="H14" s="223"/>
      <c r="I14" s="214"/>
      <c r="J14" s="217"/>
    </row>
    <row r="15" spans="2:10" ht="23.5" customHeight="1" thickBot="1" x14ac:dyDescent="0.4">
      <c r="B15" s="221"/>
      <c r="C15" s="94" t="s">
        <v>222</v>
      </c>
      <c r="H15" s="223"/>
      <c r="I15" s="214"/>
      <c r="J15" s="217"/>
    </row>
    <row r="16" spans="2:10" ht="25" x14ac:dyDescent="0.35">
      <c r="B16" s="219" t="s">
        <v>223</v>
      </c>
      <c r="C16" s="91" t="s">
        <v>224</v>
      </c>
      <c r="H16" s="223"/>
      <c r="I16" s="214"/>
      <c r="J16" s="217"/>
    </row>
    <row r="17" spans="2:10" ht="29.5" customHeight="1" x14ac:dyDescent="0.35">
      <c r="B17" s="220"/>
      <c r="C17" s="92" t="s">
        <v>225</v>
      </c>
      <c r="H17" s="223"/>
      <c r="I17" s="214"/>
      <c r="J17" s="217"/>
    </row>
    <row r="18" spans="2:10" ht="40.5" customHeight="1" x14ac:dyDescent="0.35">
      <c r="B18" s="220"/>
      <c r="C18" s="92" t="s">
        <v>226</v>
      </c>
      <c r="H18" s="223"/>
      <c r="I18" s="214"/>
      <c r="J18" s="217"/>
    </row>
    <row r="19" spans="2:10" ht="48.65" customHeight="1" thickBot="1" x14ac:dyDescent="0.4">
      <c r="B19" s="221"/>
      <c r="C19" s="94" t="s">
        <v>227</v>
      </c>
      <c r="H19" s="224"/>
      <c r="I19" s="215"/>
      <c r="J19" s="218"/>
    </row>
    <row r="20" spans="2:10" ht="71.5" customHeight="1" thickBot="1" x14ac:dyDescent="0.4">
      <c r="B20" s="89" t="s">
        <v>228</v>
      </c>
      <c r="C20" s="160" t="s">
        <v>229</v>
      </c>
      <c r="H20" s="95">
        <v>0</v>
      </c>
      <c r="I20" s="86" t="s">
        <v>230</v>
      </c>
      <c r="J20" s="90" t="s">
        <v>231</v>
      </c>
    </row>
    <row r="21" spans="2:10" ht="60.65" customHeight="1" thickBot="1" x14ac:dyDescent="0.4">
      <c r="B21" s="89" t="s">
        <v>232</v>
      </c>
      <c r="C21" s="160" t="s">
        <v>233</v>
      </c>
      <c r="H21" s="96" t="s">
        <v>234</v>
      </c>
      <c r="I21" s="86" t="s">
        <v>235</v>
      </c>
      <c r="J21" s="90" t="s">
        <v>231</v>
      </c>
    </row>
    <row r="22" spans="2:10" ht="71.150000000000006" customHeight="1" thickBot="1" x14ac:dyDescent="0.4">
      <c r="B22" s="89" t="s">
        <v>236</v>
      </c>
      <c r="C22" s="160" t="s">
        <v>237</v>
      </c>
      <c r="H22" s="225" t="s">
        <v>238</v>
      </c>
      <c r="I22" s="213" t="s">
        <v>239</v>
      </c>
      <c r="J22" s="216" t="s">
        <v>240</v>
      </c>
    </row>
    <row r="23" spans="2:10" x14ac:dyDescent="0.35">
      <c r="H23" s="226"/>
      <c r="I23" s="214"/>
      <c r="J23" s="217"/>
    </row>
    <row r="24" spans="2:10" x14ac:dyDescent="0.35">
      <c r="H24" s="226"/>
      <c r="I24" s="214"/>
      <c r="J24" s="217"/>
    </row>
    <row r="25" spans="2:10" x14ac:dyDescent="0.35">
      <c r="H25" s="226"/>
      <c r="I25" s="214"/>
      <c r="J25" s="217"/>
    </row>
    <row r="26" spans="2:10" x14ac:dyDescent="0.35">
      <c r="H26" s="226"/>
      <c r="I26" s="214"/>
      <c r="J26" s="217"/>
    </row>
    <row r="27" spans="2:10" ht="55.5" customHeight="1" thickBot="1" x14ac:dyDescent="0.4">
      <c r="H27" s="227"/>
      <c r="I27" s="215"/>
      <c r="J27" s="218"/>
    </row>
    <row r="28" spans="2:10" x14ac:dyDescent="0.35">
      <c r="H28" s="228" t="s">
        <v>241</v>
      </c>
      <c r="I28" s="213" t="s">
        <v>242</v>
      </c>
      <c r="J28" s="216" t="s">
        <v>243</v>
      </c>
    </row>
    <row r="29" spans="2:10" x14ac:dyDescent="0.35">
      <c r="H29" s="229"/>
      <c r="I29" s="214"/>
      <c r="J29" s="217"/>
    </row>
    <row r="30" spans="2:10" x14ac:dyDescent="0.35">
      <c r="H30" s="229"/>
      <c r="I30" s="214"/>
      <c r="J30" s="217"/>
    </row>
    <row r="31" spans="2:10" x14ac:dyDescent="0.35">
      <c r="H31" s="229"/>
      <c r="I31" s="214"/>
      <c r="J31" s="217"/>
    </row>
    <row r="32" spans="2:10" x14ac:dyDescent="0.35">
      <c r="H32" s="229"/>
      <c r="I32" s="214"/>
      <c r="J32" s="217"/>
    </row>
    <row r="33" spans="8:10" x14ac:dyDescent="0.35">
      <c r="H33" s="229"/>
      <c r="I33" s="214"/>
      <c r="J33" s="217"/>
    </row>
    <row r="34" spans="8:10" x14ac:dyDescent="0.35">
      <c r="H34" s="229"/>
      <c r="I34" s="214"/>
      <c r="J34" s="217"/>
    </row>
    <row r="35" spans="8:10" x14ac:dyDescent="0.35">
      <c r="H35" s="229"/>
      <c r="I35" s="214"/>
      <c r="J35" s="217"/>
    </row>
    <row r="36" spans="8:10" x14ac:dyDescent="0.35">
      <c r="H36" s="229"/>
      <c r="I36" s="214"/>
      <c r="J36" s="217"/>
    </row>
    <row r="37" spans="8:10" ht="134.5" customHeight="1" thickBot="1" x14ac:dyDescent="0.4">
      <c r="H37" s="230"/>
      <c r="I37" s="215"/>
      <c r="J37" s="218"/>
    </row>
  </sheetData>
  <sheetProtection algorithmName="SHA-512" hashValue="RY8Kc248qWiIHGi5YNj+G/fMD6ulNXs6/KJjAkXYxi9b69r8LXxuUhgl1xh45lvmvooQyHptRLPnnV9XyIAlaA==" saltValue="OU6BH3kG75rgEbBqT5fQpg==" spinCount="100000" sheet="1" objects="1" scenarios="1"/>
  <mergeCells count="17">
    <mergeCell ref="H22:H27"/>
    <mergeCell ref="I22:I27"/>
    <mergeCell ref="J22:J27"/>
    <mergeCell ref="H28:H37"/>
    <mergeCell ref="I28:I37"/>
    <mergeCell ref="J28:J37"/>
    <mergeCell ref="B3:C3"/>
    <mergeCell ref="H3:J3"/>
    <mergeCell ref="H5:H12"/>
    <mergeCell ref="I5:I12"/>
    <mergeCell ref="J5:J12"/>
    <mergeCell ref="B8:B11"/>
    <mergeCell ref="B12:B15"/>
    <mergeCell ref="H13:H19"/>
    <mergeCell ref="I13:I19"/>
    <mergeCell ref="J13:J19"/>
    <mergeCell ref="B16:B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A01C2-F035-4839-8DE7-BBF36C5A19BA}">
  <sheetPr codeName="Sheet9"/>
  <dimension ref="B2:AK44"/>
  <sheetViews>
    <sheetView topLeftCell="A10" zoomScale="80" zoomScaleNormal="80" workbookViewId="0">
      <selection activeCell="AK19" sqref="AK19"/>
    </sheetView>
  </sheetViews>
  <sheetFormatPr defaultRowHeight="14.5" x14ac:dyDescent="0.35"/>
  <cols>
    <col min="1" max="1" width="12.54296875" customWidth="1"/>
    <col min="2" max="2" width="36.1796875" hidden="1" customWidth="1"/>
    <col min="3" max="9" width="8.7265625" hidden="1" customWidth="1"/>
    <col min="10" max="10" width="13.453125" hidden="1" customWidth="1"/>
    <col min="11" max="12" width="8.7265625" hidden="1" customWidth="1"/>
    <col min="13" max="13" width="8.54296875" hidden="1" customWidth="1"/>
    <col min="14" max="18" width="8.7265625" hidden="1" customWidth="1"/>
    <col min="19" max="19" width="33.54296875" bestFit="1" customWidth="1"/>
    <col min="20" max="26" width="4.453125" customWidth="1"/>
    <col min="27" max="28" width="4.1796875" customWidth="1"/>
    <col min="29" max="31" width="5.1796875" customWidth="1"/>
    <col min="32" max="33" width="5.453125" customWidth="1"/>
    <col min="35" max="35" width="0" hidden="1" customWidth="1"/>
    <col min="36" max="36" width="20" bestFit="1" customWidth="1"/>
  </cols>
  <sheetData>
    <row r="2" spans="2:37" x14ac:dyDescent="0.35">
      <c r="B2" t="s">
        <v>244</v>
      </c>
      <c r="C2">
        <v>12</v>
      </c>
      <c r="D2">
        <v>22</v>
      </c>
      <c r="E2">
        <v>24</v>
      </c>
      <c r="F2">
        <v>32</v>
      </c>
      <c r="G2">
        <v>40</v>
      </c>
      <c r="H2">
        <v>46</v>
      </c>
      <c r="I2">
        <v>51</v>
      </c>
      <c r="J2">
        <v>53</v>
      </c>
      <c r="K2">
        <v>58</v>
      </c>
      <c r="L2">
        <v>61</v>
      </c>
      <c r="M2">
        <v>69</v>
      </c>
      <c r="N2">
        <v>76</v>
      </c>
      <c r="O2">
        <v>81</v>
      </c>
      <c r="P2">
        <v>88</v>
      </c>
    </row>
    <row r="3" spans="2:37" x14ac:dyDescent="0.35">
      <c r="B3" s="101" t="s">
        <v>23</v>
      </c>
      <c r="C3" s="101" t="s">
        <v>245</v>
      </c>
      <c r="D3" s="101" t="s">
        <v>246</v>
      </c>
      <c r="E3" s="101" t="s">
        <v>247</v>
      </c>
      <c r="F3" s="101" t="s">
        <v>248</v>
      </c>
      <c r="G3" s="101" t="s">
        <v>249</v>
      </c>
      <c r="H3" s="101" t="s">
        <v>250</v>
      </c>
      <c r="I3" s="101" t="s">
        <v>251</v>
      </c>
      <c r="J3" s="101" t="s">
        <v>252</v>
      </c>
      <c r="K3" s="101" t="s">
        <v>253</v>
      </c>
      <c r="L3" s="101" t="s">
        <v>254</v>
      </c>
      <c r="M3" s="101" t="s">
        <v>255</v>
      </c>
      <c r="N3" s="101" t="s">
        <v>256</v>
      </c>
      <c r="O3" s="101" t="s">
        <v>257</v>
      </c>
      <c r="P3" s="101" t="s">
        <v>258</v>
      </c>
      <c r="S3" s="101" t="s">
        <v>23</v>
      </c>
      <c r="T3" s="101" t="s">
        <v>95</v>
      </c>
      <c r="U3" s="101" t="s">
        <v>96</v>
      </c>
      <c r="V3" s="101" t="s">
        <v>97</v>
      </c>
      <c r="W3" s="101" t="s">
        <v>98</v>
      </c>
      <c r="X3" s="101" t="s">
        <v>99</v>
      </c>
      <c r="Y3" s="101" t="s">
        <v>100</v>
      </c>
      <c r="Z3" s="101" t="s">
        <v>101</v>
      </c>
      <c r="AA3" s="101" t="s">
        <v>102</v>
      </c>
      <c r="AB3" s="101" t="s">
        <v>103</v>
      </c>
      <c r="AC3" s="101" t="s">
        <v>104</v>
      </c>
      <c r="AD3" s="101" t="s">
        <v>105</v>
      </c>
      <c r="AE3" s="101" t="s">
        <v>106</v>
      </c>
      <c r="AF3" s="101" t="s">
        <v>107</v>
      </c>
      <c r="AG3" s="101" t="s">
        <v>108</v>
      </c>
      <c r="AJ3" s="79" t="s">
        <v>259</v>
      </c>
      <c r="AK3" s="102" t="s">
        <v>260</v>
      </c>
    </row>
    <row r="4" spans="2:37" x14ac:dyDescent="0.35">
      <c r="B4" s="79" t="s">
        <v>154</v>
      </c>
      <c r="C4" s="79" t="str" cm="1">
        <f t="array" aca="1" ref="C4" ca="1">INDIRECT($B4&amp;"!"&amp;$B$2&amp;$C$2)</f>
        <v>Significant Positive</v>
      </c>
      <c r="D4" s="79" t="str" cm="1">
        <f t="array" aca="1" ref="D4" ca="1">INDIRECT($B4&amp;"!"&amp;$B$2&amp;$D$2)</f>
        <v>Significant Positive</v>
      </c>
      <c r="E4" s="79" t="str" cm="1">
        <f t="array" aca="1" ref="E4" ca="1">INDIRECT($B4&amp;"!"&amp;$B$2&amp;$E$2)</f>
        <v>Minor Positive</v>
      </c>
      <c r="F4" s="79" t="str" cm="1">
        <f t="array" aca="1" ref="F4" ca="1">INDIRECT($B4&amp;"!"&amp;$B$2&amp;$F$2)</f>
        <v>Minor Positive</v>
      </c>
      <c r="G4" s="79" t="str" cm="1">
        <f t="array" aca="1" ref="G4" ca="1">INDIRECT($B4&amp;"!"&amp;$B$2&amp;$G$2)</f>
        <v>Significant Positive</v>
      </c>
      <c r="H4" s="79" t="str" cm="1">
        <f t="array" aca="1" ref="H4" ca="1">INDIRECT($B4&amp;"!"&amp;$B$2&amp;$H$2)</f>
        <v>Minor Positive</v>
      </c>
      <c r="I4" s="79" t="str" cm="1">
        <f t="array" aca="1" ref="I4" ca="1">INDIRECT($B4&amp;"!"&amp;$B$2&amp;$I$2)</f>
        <v>Neutral</v>
      </c>
      <c r="J4" s="79" t="str" cm="1">
        <f t="array" aca="1" ref="J4" ca="1">INDIRECT($B4&amp;"!"&amp;$B$2&amp;$J$2)</f>
        <v>Significant Positive</v>
      </c>
      <c r="K4" s="79" t="str" cm="1">
        <f t="array" aca="1" ref="K4" ca="1">INDIRECT($B4&amp;"!"&amp;$B$2&amp;$K$2)</f>
        <v>Minor Positive</v>
      </c>
      <c r="L4" s="79" t="str" cm="1">
        <f t="array" aca="1" ref="L4" ca="1">INDIRECT($B4&amp;"!"&amp;$B$2&amp;$L$2)</f>
        <v>Neutral</v>
      </c>
      <c r="M4" s="79" t="str" cm="1">
        <f t="array" aca="1" ref="M4" ca="1">INDIRECT($B4&amp;"!"&amp;$B$2&amp;$M$2)</f>
        <v>Minor Negative</v>
      </c>
      <c r="N4" s="79" t="str" cm="1">
        <f t="array" aca="1" ref="N4" ca="1">INDIRECT($B4&amp;"!"&amp;$B$2&amp;$N$2)</f>
        <v>Neutral</v>
      </c>
      <c r="O4" s="79" t="str" cm="1">
        <f t="array" aca="1" ref="O4" ca="1">INDIRECT($B4&amp;"!"&amp;$B$2&amp;$O$2)</f>
        <v>Neutral</v>
      </c>
      <c r="P4" s="79" t="str" cm="1">
        <f t="array" aca="1" ref="P4" ca="1">INDIRECT($B4&amp;"!"&amp;$B$2&amp;$P$2)</f>
        <v>Neutral</v>
      </c>
      <c r="S4" s="145" t="s">
        <v>157</v>
      </c>
      <c r="T4" s="110" t="str">
        <f t="shared" ref="T4:AG5" ca="1" si="0">INDEX($AK$3:$AK$8,MATCH(C7, $AJ$3:$AJ$8,0))</f>
        <v>+ +</v>
      </c>
      <c r="U4" s="110" t="str">
        <f t="shared" ca="1" si="0"/>
        <v>+ +</v>
      </c>
      <c r="V4" s="110" t="str">
        <f t="shared" ca="1" si="0"/>
        <v>+ +</v>
      </c>
      <c r="W4" s="110" t="str">
        <f t="shared" ca="1" si="0"/>
        <v>+</v>
      </c>
      <c r="X4" s="110" t="str">
        <f t="shared" ca="1" si="0"/>
        <v>+ +</v>
      </c>
      <c r="Y4" s="110" t="str">
        <f t="shared" ca="1" si="0"/>
        <v>+ +</v>
      </c>
      <c r="Z4" s="110">
        <f t="shared" ca="1" si="0"/>
        <v>0</v>
      </c>
      <c r="AA4" s="110" t="str">
        <f t="shared" ca="1" si="0"/>
        <v>+ +</v>
      </c>
      <c r="AB4" s="110" t="str">
        <f t="shared" ca="1" si="0"/>
        <v>+</v>
      </c>
      <c r="AC4" s="110" t="str">
        <f t="shared" ca="1" si="0"/>
        <v>+</v>
      </c>
      <c r="AD4" s="110" t="str">
        <f t="shared" ca="1" si="0"/>
        <v>+</v>
      </c>
      <c r="AE4" s="110">
        <f t="shared" ca="1" si="0"/>
        <v>0</v>
      </c>
      <c r="AF4" s="110" t="str">
        <f t="shared" ca="1" si="0"/>
        <v>+</v>
      </c>
      <c r="AG4" s="110">
        <f t="shared" ca="1" si="0"/>
        <v>0</v>
      </c>
      <c r="AJ4" s="79" t="s">
        <v>261</v>
      </c>
      <c r="AK4" s="103" t="s">
        <v>218</v>
      </c>
    </row>
    <row r="5" spans="2:37" x14ac:dyDescent="0.35">
      <c r="B5" s="79" t="s">
        <v>155</v>
      </c>
      <c r="C5" s="79" t="str" cm="1">
        <f t="array" aca="1" ref="C5" ca="1">INDIRECT($B5&amp;"!"&amp;$B$2&amp;$C$2)</f>
        <v>Minor Positive</v>
      </c>
      <c r="D5" s="79" t="str" cm="1">
        <f t="array" aca="1" ref="D5" ca="1">INDIRECT($B5&amp;"!"&amp;$B$2&amp;$D$2)</f>
        <v>Minor Positive</v>
      </c>
      <c r="E5" s="79" t="str" cm="1">
        <f t="array" aca="1" ref="E5" ca="1">INDIRECT($B5&amp;"!"&amp;$B$2&amp;$E$2)</f>
        <v>Minor Positive</v>
      </c>
      <c r="F5" s="79" t="str" cm="1">
        <f t="array" aca="1" ref="F5" ca="1">INDIRECT($B5&amp;"!"&amp;$B$2&amp;$F$2)</f>
        <v>Minor Positive</v>
      </c>
      <c r="G5" s="79" t="str" cm="1">
        <f t="array" aca="1" ref="G5" ca="1">INDIRECT($B5&amp;"!"&amp;$B$2&amp;$G$2)</f>
        <v>Minor Positive</v>
      </c>
      <c r="H5" s="79" t="str" cm="1">
        <f t="array" aca="1" ref="H5" ca="1">INDIRECT($B5&amp;"!"&amp;$B$2&amp;$H$2)</f>
        <v>Minor Positive</v>
      </c>
      <c r="I5" s="79" t="str" cm="1">
        <f t="array" aca="1" ref="I5" ca="1">INDIRECT($B5&amp;"!"&amp;$B$2&amp;$I$2)</f>
        <v>Neutral</v>
      </c>
      <c r="J5" s="79" t="str" cm="1">
        <f t="array" aca="1" ref="J5" ca="1">INDIRECT($B5&amp;"!"&amp;$B$2&amp;$J$2)</f>
        <v>Minor Positive</v>
      </c>
      <c r="K5" s="79" t="str" cm="1">
        <f t="array" aca="1" ref="K5" ca="1">INDIRECT($B5&amp;"!"&amp;$B$2&amp;$K$2)</f>
        <v>Minor Positive</v>
      </c>
      <c r="L5" s="79" t="str" cm="1">
        <f t="array" aca="1" ref="L5" ca="1">INDIRECT($B5&amp;"!"&amp;$B$2&amp;$L$2)</f>
        <v>Minor Positive</v>
      </c>
      <c r="M5" s="79" t="str" cm="1">
        <f t="array" aca="1" ref="M5" ca="1">INDIRECT($B5&amp;"!"&amp;$B$2&amp;$M$2)</f>
        <v>Minor Negative</v>
      </c>
      <c r="N5" s="79" t="str" cm="1">
        <f t="array" aca="1" ref="N5" ca="1">INDIRECT($B5&amp;"!"&amp;$B$2&amp;$N$2)</f>
        <v>Neutral</v>
      </c>
      <c r="O5" s="79" t="str" cm="1">
        <f t="array" aca="1" ref="O5" ca="1">INDIRECT($B5&amp;"!"&amp;$B$2&amp;$O$2)</f>
        <v>Neutral</v>
      </c>
      <c r="P5" s="79" t="str" cm="1">
        <f t="array" aca="1" ref="P5" ca="1">INDIRECT($B5&amp;"!"&amp;$B$2&amp;$P$2)</f>
        <v>Neutral</v>
      </c>
      <c r="S5" s="144" t="s">
        <v>158</v>
      </c>
      <c r="T5" s="110" t="str">
        <f t="shared" ca="1" si="0"/>
        <v>+ +</v>
      </c>
      <c r="U5" s="110" t="str">
        <f t="shared" ca="1" si="0"/>
        <v>+ +</v>
      </c>
      <c r="V5" s="110" t="str">
        <f t="shared" ca="1" si="0"/>
        <v>+ +</v>
      </c>
      <c r="W5" s="110" t="str">
        <f t="shared" ca="1" si="0"/>
        <v>+</v>
      </c>
      <c r="X5" s="110" t="str">
        <f t="shared" ca="1" si="0"/>
        <v>+ +</v>
      </c>
      <c r="Y5" s="110" t="str">
        <f t="shared" ca="1" si="0"/>
        <v>+ +</v>
      </c>
      <c r="Z5" s="110">
        <f t="shared" ca="1" si="0"/>
        <v>0</v>
      </c>
      <c r="AA5" s="110" t="str">
        <f t="shared" ca="1" si="0"/>
        <v>+ +</v>
      </c>
      <c r="AB5" s="110" t="str">
        <f t="shared" ca="1" si="0"/>
        <v>+</v>
      </c>
      <c r="AC5" s="110" t="str">
        <f t="shared" ca="1" si="0"/>
        <v>+</v>
      </c>
      <c r="AD5" s="110" t="str">
        <f t="shared" ca="1" si="0"/>
        <v>-</v>
      </c>
      <c r="AE5" s="110">
        <f t="shared" ca="1" si="0"/>
        <v>0</v>
      </c>
      <c r="AF5" s="110" t="str">
        <f t="shared" ca="1" si="0"/>
        <v>+</v>
      </c>
      <c r="AG5" s="110">
        <f t="shared" ca="1" si="0"/>
        <v>0</v>
      </c>
      <c r="AJ5" s="79" t="s">
        <v>262</v>
      </c>
      <c r="AK5" s="104">
        <v>0</v>
      </c>
    </row>
    <row r="6" spans="2:37" ht="11.5" customHeight="1" x14ac:dyDescent="0.35">
      <c r="B6" s="79" t="s">
        <v>156</v>
      </c>
      <c r="C6" s="79" t="str" cm="1">
        <f t="array" aca="1" ref="C6" ca="1">INDIRECT($B6&amp;"!"&amp;$B$2&amp;$C$2)</f>
        <v>Significant Positive</v>
      </c>
      <c r="D6" s="79" t="str" cm="1">
        <f t="array" aca="1" ref="D6" ca="1">INDIRECT($B6&amp;"!"&amp;$B$2&amp;$D$2)</f>
        <v>Significant Positive</v>
      </c>
      <c r="E6" s="79" t="str" cm="1">
        <f t="array" aca="1" ref="E6" ca="1">INDIRECT($B6&amp;"!"&amp;$B$2&amp;$E$2)</f>
        <v>Significant Positive</v>
      </c>
      <c r="F6" s="79" t="str" cm="1">
        <f t="array" aca="1" ref="F6" ca="1">INDIRECT($B6&amp;"!"&amp;$B$2&amp;$F$2)</f>
        <v>Minor Positive</v>
      </c>
      <c r="G6" s="79" t="str" cm="1">
        <f t="array" aca="1" ref="G6" ca="1">INDIRECT($B6&amp;"!"&amp;$B$2&amp;$G$2)</f>
        <v>Significant Positive</v>
      </c>
      <c r="H6" s="79" t="str" cm="1">
        <f t="array" aca="1" ref="H6" ca="1">INDIRECT($B6&amp;"!"&amp;$B$2&amp;$H$2)</f>
        <v>Significant Positive</v>
      </c>
      <c r="I6" s="79" t="str" cm="1">
        <f t="array" aca="1" ref="I6" ca="1">INDIRECT($B6&amp;"!"&amp;$B$2&amp;$I$2)</f>
        <v>Neutral</v>
      </c>
      <c r="J6" s="79" t="str" cm="1">
        <f t="array" aca="1" ref="J6" ca="1">INDIRECT($B6&amp;"!"&amp;$B$2&amp;$J$2)</f>
        <v>Minor Positive</v>
      </c>
      <c r="K6" s="79" t="str" cm="1">
        <f t="array" aca="1" ref="K6" ca="1">INDIRECT($B6&amp;"!"&amp;$B$2&amp;$K$2)</f>
        <v>Minor Positive</v>
      </c>
      <c r="L6" s="79" t="str" cm="1">
        <f t="array" aca="1" ref="L6" ca="1">INDIRECT($B6&amp;"!"&amp;$B$2&amp;$L$2)</f>
        <v>Minor Positive</v>
      </c>
      <c r="M6" s="79" t="str" cm="1">
        <f t="array" aca="1" ref="M6" ca="1">INDIRECT($B6&amp;"!"&amp;$B$2&amp;$M$2)</f>
        <v>Minor Positive</v>
      </c>
      <c r="N6" s="79" t="str" cm="1">
        <f t="array" aca="1" ref="N6" ca="1">INDIRECT($B6&amp;"!"&amp;$B$2&amp;$N$2)</f>
        <v>Neutral</v>
      </c>
      <c r="O6" s="79" t="str" cm="1">
        <f t="array" aca="1" ref="O6" ca="1">INDIRECT($B6&amp;"!"&amp;$B$2&amp;$O$2)</f>
        <v>Neutral</v>
      </c>
      <c r="P6" s="79" t="str" cm="1">
        <f t="array" aca="1" ref="P6" ca="1">INDIRECT($B6&amp;"!"&amp;$B$2&amp;$P$2)</f>
        <v>Neutral</v>
      </c>
      <c r="S6" s="147" t="s">
        <v>190</v>
      </c>
      <c r="T6" s="110" t="str">
        <f t="shared" ref="T6:AG6" ca="1" si="1">INDEX($AK$3:$AK$8,MATCH(C40, $AJ$3:$AJ$8,0))</f>
        <v>?</v>
      </c>
      <c r="U6" s="110" t="str">
        <f t="shared" ca="1" si="1"/>
        <v>?</v>
      </c>
      <c r="V6" s="110" t="str">
        <f t="shared" ca="1" si="1"/>
        <v>+ +</v>
      </c>
      <c r="W6" s="110" t="str">
        <f t="shared" ca="1" si="1"/>
        <v>?</v>
      </c>
      <c r="X6" s="110" t="str">
        <f t="shared" ca="1" si="1"/>
        <v>+</v>
      </c>
      <c r="Y6" s="110" t="str">
        <f t="shared" ca="1" si="1"/>
        <v>+ +</v>
      </c>
      <c r="Z6" s="110">
        <f t="shared" ca="1" si="1"/>
        <v>0</v>
      </c>
      <c r="AA6" s="110" t="str">
        <f t="shared" ca="1" si="1"/>
        <v>+</v>
      </c>
      <c r="AB6" s="110" t="str">
        <f t="shared" ca="1" si="1"/>
        <v>+</v>
      </c>
      <c r="AC6" s="110" t="str">
        <f t="shared" ca="1" si="1"/>
        <v>+</v>
      </c>
      <c r="AD6" s="110" t="str">
        <f t="shared" ca="1" si="1"/>
        <v>-</v>
      </c>
      <c r="AE6" s="110">
        <f t="shared" ca="1" si="1"/>
        <v>0</v>
      </c>
      <c r="AF6" s="110" t="str">
        <f t="shared" ca="1" si="1"/>
        <v>+</v>
      </c>
      <c r="AG6" s="110">
        <f t="shared" ca="1" si="1"/>
        <v>0</v>
      </c>
      <c r="AJ6" s="79" t="s">
        <v>263</v>
      </c>
      <c r="AK6" s="105" t="s">
        <v>234</v>
      </c>
    </row>
    <row r="7" spans="2:37" x14ac:dyDescent="0.35">
      <c r="B7" s="79" t="s">
        <v>157</v>
      </c>
      <c r="C7" s="79" t="str" cm="1">
        <f t="array" aca="1" ref="C7" ca="1">INDIRECT($B7&amp;"!"&amp;$B$2&amp;$C$2)</f>
        <v>Significant Positive</v>
      </c>
      <c r="D7" s="79" t="str" cm="1">
        <f t="array" aca="1" ref="D7" ca="1">INDIRECT($B7&amp;"!"&amp;$B$2&amp;$D$2)</f>
        <v>Significant Positive</v>
      </c>
      <c r="E7" s="79" t="str" cm="1">
        <f t="array" aca="1" ref="E7" ca="1">INDIRECT($B7&amp;"!"&amp;$B$2&amp;$E$2)</f>
        <v>Significant Positive</v>
      </c>
      <c r="F7" s="79" t="str" cm="1">
        <f t="array" aca="1" ref="F7" ca="1">INDIRECT($B7&amp;"!"&amp;$B$2&amp;$F$2)</f>
        <v>Minor Positive</v>
      </c>
      <c r="G7" s="79" t="str" cm="1">
        <f t="array" aca="1" ref="G7" ca="1">INDIRECT($B7&amp;"!"&amp;$B$2&amp;$G$2)</f>
        <v>Significant Positive</v>
      </c>
      <c r="H7" s="79" t="str" cm="1">
        <f t="array" aca="1" ref="H7" ca="1">INDIRECT($B7&amp;"!"&amp;$B$2&amp;$H$2)</f>
        <v>Significant Positive</v>
      </c>
      <c r="I7" s="79" t="str" cm="1">
        <f t="array" aca="1" ref="I7" ca="1">INDIRECT($B7&amp;"!"&amp;$B$2&amp;$I$2)</f>
        <v>Neutral</v>
      </c>
      <c r="J7" s="79" t="str" cm="1">
        <f t="array" aca="1" ref="J7" ca="1">INDIRECT($B7&amp;"!"&amp;$B$2&amp;$J$2)</f>
        <v>Significant Positive</v>
      </c>
      <c r="K7" s="79" t="str" cm="1">
        <f t="array" aca="1" ref="K7" ca="1">INDIRECT($B7&amp;"!"&amp;$B$2&amp;$K$2)</f>
        <v>Minor Positive</v>
      </c>
      <c r="L7" s="79" t="str" cm="1">
        <f t="array" aca="1" ref="L7" ca="1">INDIRECT($B7&amp;"!"&amp;$B$2&amp;$L$2)</f>
        <v>Minor Positive</v>
      </c>
      <c r="M7" s="79" t="str" cm="1">
        <f t="array" aca="1" ref="M7" ca="1">INDIRECT($B7&amp;"!"&amp;$B$2&amp;$M$2)</f>
        <v>Minor Positive</v>
      </c>
      <c r="N7" s="79" t="str" cm="1">
        <f t="array" aca="1" ref="N7" ca="1">INDIRECT($B7&amp;"!"&amp;$B$2&amp;$N$2)</f>
        <v>Neutral</v>
      </c>
      <c r="O7" s="79" t="str" cm="1">
        <f t="array" aca="1" ref="O7" ca="1">INDIRECT($B7&amp;"!"&amp;$B$2&amp;$O$2)</f>
        <v>Minor Positive</v>
      </c>
      <c r="P7" s="79" t="str" cm="1">
        <f t="array" aca="1" ref="P7" ca="1">INDIRECT($B7&amp;"!"&amp;$B$2&amp;$P$2)</f>
        <v>Neutral</v>
      </c>
      <c r="S7" s="147" t="s">
        <v>189</v>
      </c>
      <c r="T7" s="110" t="str">
        <f t="shared" ref="T7:AG7" ca="1" si="2">INDEX($AK$3:$AK$8,MATCH(C39, $AJ$3:$AJ$8,0))</f>
        <v>?</v>
      </c>
      <c r="U7" s="110" t="str">
        <f t="shared" ca="1" si="2"/>
        <v>?</v>
      </c>
      <c r="V7" s="110" t="str">
        <f t="shared" ca="1" si="2"/>
        <v>+ +</v>
      </c>
      <c r="W7" s="110" t="str">
        <f t="shared" ca="1" si="2"/>
        <v>+</v>
      </c>
      <c r="X7" s="110" t="str">
        <f t="shared" ca="1" si="2"/>
        <v>+ +</v>
      </c>
      <c r="Y7" s="110" t="str">
        <f t="shared" ca="1" si="2"/>
        <v>+ +</v>
      </c>
      <c r="Z7" s="110">
        <f t="shared" ca="1" si="2"/>
        <v>0</v>
      </c>
      <c r="AA7" s="110" t="str">
        <f t="shared" ca="1" si="2"/>
        <v>+</v>
      </c>
      <c r="AB7" s="110" t="str">
        <f t="shared" ca="1" si="2"/>
        <v>+</v>
      </c>
      <c r="AC7" s="110">
        <f t="shared" ca="1" si="2"/>
        <v>0</v>
      </c>
      <c r="AD7" s="110" t="str">
        <f t="shared" ca="1" si="2"/>
        <v>-</v>
      </c>
      <c r="AE7" s="110">
        <f t="shared" ca="1" si="2"/>
        <v>0</v>
      </c>
      <c r="AF7" s="110" t="str">
        <f t="shared" ca="1" si="2"/>
        <v>+</v>
      </c>
      <c r="AG7" s="110">
        <f t="shared" ca="1" si="2"/>
        <v>0</v>
      </c>
      <c r="AJ7" s="79" t="s">
        <v>264</v>
      </c>
      <c r="AK7" s="106" t="s">
        <v>238</v>
      </c>
    </row>
    <row r="8" spans="2:37" x14ac:dyDescent="0.35">
      <c r="B8" s="79" t="s">
        <v>158</v>
      </c>
      <c r="C8" s="79" t="str" cm="1">
        <f t="array" aca="1" ref="C8" ca="1">INDIRECT($B8&amp;"!"&amp;$B$2&amp;$C$2)</f>
        <v>Significant Positive</v>
      </c>
      <c r="D8" s="79" t="str" cm="1">
        <f t="array" aca="1" ref="D8" ca="1">INDIRECT($B8&amp;"!"&amp;$B$2&amp;$D$2)</f>
        <v>Significant Positive</v>
      </c>
      <c r="E8" s="79" t="str" cm="1">
        <f t="array" aca="1" ref="E8" ca="1">INDIRECT($B8&amp;"!"&amp;$B$2&amp;$E$2)</f>
        <v>Significant Positive</v>
      </c>
      <c r="F8" s="79" t="str" cm="1">
        <f t="array" aca="1" ref="F8" ca="1">INDIRECT($B8&amp;"!"&amp;$B$2&amp;$F$2)</f>
        <v>Minor Positive</v>
      </c>
      <c r="G8" s="79" t="str" cm="1">
        <f t="array" aca="1" ref="G8" ca="1">INDIRECT($B8&amp;"!"&amp;$B$2&amp;$G$2)</f>
        <v>Significant Positive</v>
      </c>
      <c r="H8" s="79" t="str" cm="1">
        <f t="array" aca="1" ref="H8" ca="1">INDIRECT($B8&amp;"!"&amp;$B$2&amp;$H$2)</f>
        <v>Significant Positive</v>
      </c>
      <c r="I8" s="79" t="str" cm="1">
        <f t="array" aca="1" ref="I8" ca="1">INDIRECT($B8&amp;"!"&amp;$B$2&amp;$I$2)</f>
        <v>Neutral</v>
      </c>
      <c r="J8" s="79" t="str" cm="1">
        <f t="array" aca="1" ref="J8" ca="1">INDIRECT($B8&amp;"!"&amp;$B$2&amp;$J$2)</f>
        <v>Significant Positive</v>
      </c>
      <c r="K8" s="79" t="str" cm="1">
        <f t="array" aca="1" ref="K8" ca="1">INDIRECT($B8&amp;"!"&amp;$B$2&amp;$K$2)</f>
        <v>Minor Positive</v>
      </c>
      <c r="L8" s="79" t="str" cm="1">
        <f t="array" aca="1" ref="L8" ca="1">INDIRECT($B8&amp;"!"&amp;$B$2&amp;$L$2)</f>
        <v>Minor Positive</v>
      </c>
      <c r="M8" s="79" t="str" cm="1">
        <f t="array" aca="1" ref="M8" ca="1">INDIRECT($B8&amp;"!"&amp;$B$2&amp;$M$2)</f>
        <v>Minor Negative</v>
      </c>
      <c r="N8" s="79" t="str" cm="1">
        <f t="array" aca="1" ref="N8" ca="1">INDIRECT($B8&amp;"!"&amp;$B$2&amp;$N$2)</f>
        <v>Neutral</v>
      </c>
      <c r="O8" s="79" t="str" cm="1">
        <f t="array" aca="1" ref="O8" ca="1">INDIRECT($B8&amp;"!"&amp;$B$2&amp;$O$2)</f>
        <v>Minor Positive</v>
      </c>
      <c r="P8" s="79" t="str" cm="1">
        <f t="array" aca="1" ref="P8" ca="1">INDIRECT($B8&amp;"!"&amp;$B$2&amp;$P$2)</f>
        <v>Neutral</v>
      </c>
      <c r="S8" s="147" t="s">
        <v>174</v>
      </c>
      <c r="T8" s="110" t="str">
        <f t="shared" ref="T8:AG8" ca="1" si="3">INDEX($AK$3:$AK$8,MATCH(C24, $AJ$3:$AJ$8,0))</f>
        <v>+ +</v>
      </c>
      <c r="U8" s="110" t="str">
        <f t="shared" ca="1" si="3"/>
        <v>+ +</v>
      </c>
      <c r="V8" s="110" t="str">
        <f t="shared" ca="1" si="3"/>
        <v>+ +</v>
      </c>
      <c r="W8" s="110" t="str">
        <f t="shared" ca="1" si="3"/>
        <v>+</v>
      </c>
      <c r="X8" s="110" t="str">
        <f t="shared" ca="1" si="3"/>
        <v>+ +</v>
      </c>
      <c r="Y8" s="110" t="str">
        <f t="shared" ca="1" si="3"/>
        <v>+ +</v>
      </c>
      <c r="Z8" s="110">
        <f t="shared" ca="1" si="3"/>
        <v>0</v>
      </c>
      <c r="AA8" s="110" t="str">
        <f t="shared" ca="1" si="3"/>
        <v>+ +</v>
      </c>
      <c r="AB8" s="110" t="str">
        <f t="shared" ca="1" si="3"/>
        <v>+</v>
      </c>
      <c r="AC8" s="110">
        <f t="shared" ca="1" si="3"/>
        <v>0</v>
      </c>
      <c r="AD8" s="110" t="str">
        <f t="shared" ca="1" si="3"/>
        <v>-</v>
      </c>
      <c r="AE8" s="110">
        <f t="shared" ca="1" si="3"/>
        <v>0</v>
      </c>
      <c r="AF8" s="110" t="str">
        <f t="shared" ca="1" si="3"/>
        <v>+</v>
      </c>
      <c r="AG8" s="110">
        <f t="shared" ca="1" si="3"/>
        <v>0</v>
      </c>
      <c r="AJ8" s="79" t="s">
        <v>265</v>
      </c>
      <c r="AK8" s="107" t="s">
        <v>266</v>
      </c>
    </row>
    <row r="9" spans="2:37" x14ac:dyDescent="0.35">
      <c r="B9" s="79" t="s">
        <v>159</v>
      </c>
      <c r="C9" s="79" t="str" cm="1">
        <f t="array" aca="1" ref="C9" ca="1">INDIRECT($B9&amp;"!"&amp;$B$2&amp;$C$2)</f>
        <v>Minor Positive</v>
      </c>
      <c r="D9" s="79" t="str" cm="1">
        <f t="array" aca="1" ref="D9" ca="1">INDIRECT($B9&amp;"!"&amp;$B$2&amp;$D$2)</f>
        <v>Minor Positive</v>
      </c>
      <c r="E9" s="79" t="str" cm="1">
        <f t="array" aca="1" ref="E9" ca="1">INDIRECT($B9&amp;"!"&amp;$B$2&amp;$E$2)</f>
        <v>Minor Positive</v>
      </c>
      <c r="F9" s="79" t="str" cm="1">
        <f t="array" aca="1" ref="F9" ca="1">INDIRECT($B9&amp;"!"&amp;$B$2&amp;$F$2)</f>
        <v>Minor Positive</v>
      </c>
      <c r="G9" s="79" t="str" cm="1">
        <f t="array" aca="1" ref="G9" ca="1">INDIRECT($B9&amp;"!"&amp;$B$2&amp;$G$2)</f>
        <v>Minor Positive</v>
      </c>
      <c r="H9" s="79" t="str" cm="1">
        <f t="array" aca="1" ref="H9" ca="1">INDIRECT($B9&amp;"!"&amp;$B$2&amp;$H$2)</f>
        <v>Minor Positive</v>
      </c>
      <c r="I9" s="79" t="str" cm="1">
        <f t="array" aca="1" ref="I9" ca="1">INDIRECT($B9&amp;"!"&amp;$B$2&amp;$I$2)</f>
        <v>Neutral</v>
      </c>
      <c r="J9" s="79" t="str" cm="1">
        <f t="array" aca="1" ref="J9" ca="1">INDIRECT($B9&amp;"!"&amp;$B$2&amp;$J$2)</f>
        <v>Significant Positive</v>
      </c>
      <c r="K9" s="79" t="str" cm="1">
        <f t="array" aca="1" ref="K9" ca="1">INDIRECT($B9&amp;"!"&amp;$B$2&amp;$K$2)</f>
        <v>Minor Positive</v>
      </c>
      <c r="L9" s="79" t="str" cm="1">
        <f t="array" aca="1" ref="L9" ca="1">INDIRECT($B9&amp;"!"&amp;$B$2&amp;$L$2)</f>
        <v>Neutral</v>
      </c>
      <c r="M9" s="79" t="str" cm="1">
        <f t="array" aca="1" ref="M9" ca="1">INDIRECT($B9&amp;"!"&amp;$B$2&amp;$M$2)</f>
        <v>Minor Negative</v>
      </c>
      <c r="N9" s="79" t="str" cm="1">
        <f t="array" aca="1" ref="N9" ca="1">INDIRECT($B9&amp;"!"&amp;$B$2&amp;$N$2)</f>
        <v>Minor Positive</v>
      </c>
      <c r="O9" s="79" t="str" cm="1">
        <f t="array" aca="1" ref="O9" ca="1">INDIRECT($B9&amp;"!"&amp;$B$2&amp;$O$2)</f>
        <v>Neutral</v>
      </c>
      <c r="P9" s="79" t="str" cm="1">
        <f t="array" aca="1" ref="P9" ca="1">INDIRECT($B9&amp;"!"&amp;$B$2&amp;$P$2)</f>
        <v>Neutral</v>
      </c>
      <c r="S9" s="147" t="s">
        <v>187</v>
      </c>
      <c r="T9" s="110" t="str">
        <f t="shared" ref="T9:AG9" ca="1" si="4">INDEX($AK$3:$AK$8,MATCH(C37, $AJ$3:$AJ$8,0))</f>
        <v>+ +</v>
      </c>
      <c r="U9" s="110" t="str">
        <f t="shared" ca="1" si="4"/>
        <v>+ +</v>
      </c>
      <c r="V9" s="110" t="str">
        <f t="shared" ca="1" si="4"/>
        <v>+ +</v>
      </c>
      <c r="W9" s="110" t="str">
        <f t="shared" ca="1" si="4"/>
        <v>+ +</v>
      </c>
      <c r="X9" s="110" t="str">
        <f t="shared" ca="1" si="4"/>
        <v>+ +</v>
      </c>
      <c r="Y9" s="110" t="str">
        <f t="shared" ca="1" si="4"/>
        <v>+ +</v>
      </c>
      <c r="Z9" s="110">
        <f t="shared" ca="1" si="4"/>
        <v>0</v>
      </c>
      <c r="AA9" s="110" t="str">
        <f t="shared" ca="1" si="4"/>
        <v>+ +</v>
      </c>
      <c r="AB9" s="110" t="str">
        <f t="shared" ca="1" si="4"/>
        <v>+</v>
      </c>
      <c r="AC9" s="110" t="str">
        <f t="shared" ca="1" si="4"/>
        <v>+</v>
      </c>
      <c r="AD9" s="110" t="str">
        <f t="shared" ca="1" si="4"/>
        <v>-</v>
      </c>
      <c r="AE9" s="110">
        <f t="shared" ca="1" si="4"/>
        <v>0</v>
      </c>
      <c r="AF9" s="110">
        <f t="shared" ca="1" si="4"/>
        <v>0</v>
      </c>
      <c r="AG9" s="110">
        <f t="shared" ca="1" si="4"/>
        <v>0</v>
      </c>
    </row>
    <row r="10" spans="2:37" x14ac:dyDescent="0.35">
      <c r="B10" s="79" t="s">
        <v>160</v>
      </c>
      <c r="C10" s="79" t="str" cm="1">
        <f t="array" aca="1" ref="C10" ca="1">INDIRECT($B10&amp;"!"&amp;$B$2&amp;$C$2)</f>
        <v>Minor Negative</v>
      </c>
      <c r="D10" s="79" t="str" cm="1">
        <f t="array" aca="1" ref="D10" ca="1">INDIRECT($B10&amp;"!"&amp;$B$2&amp;$D$2)</f>
        <v>Minor Positive</v>
      </c>
      <c r="E10" s="79" t="str" cm="1">
        <f t="array" aca="1" ref="E10" ca="1">INDIRECT($B10&amp;"!"&amp;$B$2&amp;$E$2)</f>
        <v>Minor Positive</v>
      </c>
      <c r="F10" s="79" t="str" cm="1">
        <f t="array" aca="1" ref="F10" ca="1">INDIRECT($B10&amp;"!"&amp;$B$2&amp;$F$2)</f>
        <v>Minor Positive</v>
      </c>
      <c r="G10" s="79" t="str" cm="1">
        <f t="array" aca="1" ref="G10" ca="1">INDIRECT($B10&amp;"!"&amp;$B$2&amp;$G$2)</f>
        <v>Minor Positive</v>
      </c>
      <c r="H10" s="79" t="str" cm="1">
        <f t="array" aca="1" ref="H10" ca="1">INDIRECT($B10&amp;"!"&amp;$B$2&amp;$H$2)</f>
        <v>Minor Positive</v>
      </c>
      <c r="I10" s="79" t="str" cm="1">
        <f t="array" aca="1" ref="I10" ca="1">INDIRECT($B10&amp;"!"&amp;$B$2&amp;$I$2)</f>
        <v>Neutral</v>
      </c>
      <c r="J10" s="79" t="str" cm="1">
        <f t="array" aca="1" ref="J10" ca="1">INDIRECT($B10&amp;"!"&amp;$B$2&amp;$J$2)</f>
        <v>Minor Negative</v>
      </c>
      <c r="K10" s="79" t="str" cm="1">
        <f t="array" aca="1" ref="K10" ca="1">INDIRECT($B10&amp;"!"&amp;$B$2&amp;$K$2)</f>
        <v>Minor Positive</v>
      </c>
      <c r="L10" s="79" t="str" cm="1">
        <f t="array" aca="1" ref="L10" ca="1">INDIRECT($B10&amp;"!"&amp;$B$2&amp;$L$2)</f>
        <v>Neutral</v>
      </c>
      <c r="M10" s="79" t="str" cm="1">
        <f t="array" aca="1" ref="M10" ca="1">INDIRECT($B10&amp;"!"&amp;$B$2&amp;$M$2)</f>
        <v>Minor Negative</v>
      </c>
      <c r="N10" s="79" t="str" cm="1">
        <f t="array" aca="1" ref="N10" ca="1">INDIRECT($B10&amp;"!"&amp;$B$2&amp;$N$2)</f>
        <v>Minor Positive</v>
      </c>
      <c r="O10" s="79" t="str" cm="1">
        <f t="array" aca="1" ref="O10" ca="1">INDIRECT($B10&amp;"!"&amp;$B$2&amp;$O$2)</f>
        <v>Neutral</v>
      </c>
      <c r="P10" s="79" t="str" cm="1">
        <f t="array" aca="1" ref="P10" ca="1">INDIRECT($B10&amp;"!"&amp;$B$2&amp;$P$2)</f>
        <v>Neutral</v>
      </c>
      <c r="S10" s="145" t="s">
        <v>154</v>
      </c>
      <c r="T10" s="110" t="str">
        <f t="shared" ref="T10:AG10" ca="1" si="5">INDEX($AK$3:$AK$8,MATCH(C4, $AJ$3:$AJ$8,0))</f>
        <v>+ +</v>
      </c>
      <c r="U10" s="110" t="str">
        <f t="shared" ca="1" si="5"/>
        <v>+ +</v>
      </c>
      <c r="V10" s="110" t="str">
        <f t="shared" ca="1" si="5"/>
        <v>+</v>
      </c>
      <c r="W10" s="110" t="str">
        <f t="shared" ca="1" si="5"/>
        <v>+</v>
      </c>
      <c r="X10" s="110" t="str">
        <f t="shared" ca="1" si="5"/>
        <v>+ +</v>
      </c>
      <c r="Y10" s="110" t="str">
        <f t="shared" ca="1" si="5"/>
        <v>+</v>
      </c>
      <c r="Z10" s="110">
        <f t="shared" ca="1" si="5"/>
        <v>0</v>
      </c>
      <c r="AA10" s="110" t="str">
        <f t="shared" ca="1" si="5"/>
        <v>+ +</v>
      </c>
      <c r="AB10" s="110" t="str">
        <f t="shared" ca="1" si="5"/>
        <v>+</v>
      </c>
      <c r="AC10" s="110">
        <f t="shared" ca="1" si="5"/>
        <v>0</v>
      </c>
      <c r="AD10" s="110" t="str">
        <f t="shared" ca="1" si="5"/>
        <v>-</v>
      </c>
      <c r="AE10" s="110">
        <f t="shared" ca="1" si="5"/>
        <v>0</v>
      </c>
      <c r="AF10" s="110">
        <f t="shared" ca="1" si="5"/>
        <v>0</v>
      </c>
      <c r="AG10" s="110">
        <f t="shared" ca="1" si="5"/>
        <v>0</v>
      </c>
    </row>
    <row r="11" spans="2:37" x14ac:dyDescent="0.35">
      <c r="B11" s="79" t="s">
        <v>161</v>
      </c>
      <c r="C11" s="79" t="str" cm="1">
        <f t="array" aca="1" ref="C11" ca="1">INDIRECT($B11&amp;"!"&amp;$B$2&amp;$C$2)</f>
        <v>Minor Positive</v>
      </c>
      <c r="D11" s="79" t="str" cm="1">
        <f t="array" aca="1" ref="D11" ca="1">INDIRECT($B11&amp;"!"&amp;$B$2&amp;$D$2)</f>
        <v>Minor Negative</v>
      </c>
      <c r="E11" s="79" t="str" cm="1">
        <f t="array" aca="1" ref="E11" ca="1">INDIRECT($B11&amp;"!"&amp;$B$2&amp;$E$2)</f>
        <v>Minor Positive</v>
      </c>
      <c r="F11" s="79" t="str" cm="1">
        <f t="array" aca="1" ref="F11" ca="1">INDIRECT($B11&amp;"!"&amp;$B$2&amp;$F$2)</f>
        <v>Minor Positive</v>
      </c>
      <c r="G11" s="79" t="str" cm="1">
        <f t="array" aca="1" ref="G11" ca="1">INDIRECT($B11&amp;"!"&amp;$B$2&amp;$G$2)</f>
        <v>Significant Positive</v>
      </c>
      <c r="H11" s="79" t="str" cm="1">
        <f t="array" aca="1" ref="H11" ca="1">INDIRECT($B11&amp;"!"&amp;$B$2&amp;$H$2)</f>
        <v>Minor Positive</v>
      </c>
      <c r="I11" s="79" t="str" cm="1">
        <f t="array" aca="1" ref="I11" ca="1">INDIRECT($B11&amp;"!"&amp;$B$2&amp;$I$2)</f>
        <v>Neutral</v>
      </c>
      <c r="J11" s="79" t="str" cm="1">
        <f t="array" aca="1" ref="J11" ca="1">INDIRECT($B11&amp;"!"&amp;$B$2&amp;$J$2)</f>
        <v>Minor Positive</v>
      </c>
      <c r="K11" s="79" t="str" cm="1">
        <f t="array" aca="1" ref="K11" ca="1">INDIRECT($B11&amp;"!"&amp;$B$2&amp;$K$2)</f>
        <v>Minor Positive</v>
      </c>
      <c r="L11" s="79" t="str" cm="1">
        <f t="array" aca="1" ref="L11" ca="1">INDIRECT($B11&amp;"!"&amp;$B$2&amp;$L$2)</f>
        <v>Neutral</v>
      </c>
      <c r="M11" s="79" t="str" cm="1">
        <f t="array" aca="1" ref="M11" ca="1">INDIRECT($B11&amp;"!"&amp;$B$2&amp;$M$2)</f>
        <v>Minor Negative</v>
      </c>
      <c r="N11" s="79" t="str" cm="1">
        <f t="array" aca="1" ref="N11" ca="1">INDIRECT($B11&amp;"!"&amp;$B$2&amp;$N$2)</f>
        <v>Minor Positive</v>
      </c>
      <c r="O11" s="79" t="str" cm="1">
        <f t="array" aca="1" ref="O11" ca="1">INDIRECT($B11&amp;"!"&amp;$B$2&amp;$O$2)</f>
        <v>Minor Positive</v>
      </c>
      <c r="P11" s="79" t="str" cm="1">
        <f t="array" aca="1" ref="P11" ca="1">INDIRECT($B11&amp;"!"&amp;$B$2&amp;$P$2)</f>
        <v>Neutral</v>
      </c>
      <c r="S11" s="147" t="s">
        <v>179</v>
      </c>
      <c r="T11" s="110" t="str">
        <f t="shared" ref="T11:AG11" ca="1" si="6">INDEX($AK$3:$AK$8,MATCH(C29, $AJ$3:$AJ$8,0))</f>
        <v>+</v>
      </c>
      <c r="U11" s="110" t="str">
        <f t="shared" ca="1" si="6"/>
        <v>+</v>
      </c>
      <c r="V11" s="110" t="str">
        <f t="shared" ca="1" si="6"/>
        <v>+</v>
      </c>
      <c r="W11" s="110" t="str">
        <f t="shared" ca="1" si="6"/>
        <v>+</v>
      </c>
      <c r="X11" s="110" t="str">
        <f t="shared" ca="1" si="6"/>
        <v>+</v>
      </c>
      <c r="Y11" s="110" t="str">
        <f t="shared" ca="1" si="6"/>
        <v>+</v>
      </c>
      <c r="Z11" s="110">
        <f t="shared" ca="1" si="6"/>
        <v>0</v>
      </c>
      <c r="AA11" s="110" t="str">
        <f t="shared" ca="1" si="6"/>
        <v>+</v>
      </c>
      <c r="AB11" s="110" t="str">
        <f t="shared" ca="1" si="6"/>
        <v>+</v>
      </c>
      <c r="AC11" s="110" t="str">
        <f t="shared" ca="1" si="6"/>
        <v>+</v>
      </c>
      <c r="AD11" s="110" t="str">
        <f t="shared" ca="1" si="6"/>
        <v>+</v>
      </c>
      <c r="AE11" s="110" t="str">
        <f t="shared" ca="1" si="6"/>
        <v>+</v>
      </c>
      <c r="AF11" s="110">
        <f t="shared" ca="1" si="6"/>
        <v>0</v>
      </c>
      <c r="AG11" s="110">
        <f t="shared" ca="1" si="6"/>
        <v>0</v>
      </c>
    </row>
    <row r="12" spans="2:37" x14ac:dyDescent="0.35">
      <c r="B12" s="79" t="s">
        <v>162</v>
      </c>
      <c r="C12" s="79" t="str" cm="1">
        <f t="array" aca="1" ref="C12" ca="1">INDIRECT($B12&amp;"!"&amp;$B$2&amp;$C$2)</f>
        <v>Uncertain</v>
      </c>
      <c r="D12" s="79" t="str" cm="1">
        <f t="array" aca="1" ref="D12" ca="1">INDIRECT($B12&amp;"!"&amp;$B$2&amp;$D$2)</f>
        <v>Uncertain</v>
      </c>
      <c r="E12" s="79" t="str" cm="1">
        <f t="array" aca="1" ref="E12" ca="1">INDIRECT($B12&amp;"!"&amp;$B$2&amp;$E$2)</f>
        <v>Minor Positive</v>
      </c>
      <c r="F12" s="79" t="str" cm="1">
        <f t="array" aca="1" ref="F12" ca="1">INDIRECT($B12&amp;"!"&amp;$B$2&amp;$F$2)</f>
        <v>Minor Positive</v>
      </c>
      <c r="G12" s="79" t="str" cm="1">
        <f t="array" aca="1" ref="G12" ca="1">INDIRECT($B12&amp;"!"&amp;$B$2&amp;$G$2)</f>
        <v>Significant Positive</v>
      </c>
      <c r="H12" s="79" t="str" cm="1">
        <f t="array" aca="1" ref="H12" ca="1">INDIRECT($B12&amp;"!"&amp;$B$2&amp;$H$2)</f>
        <v>Minor Positive</v>
      </c>
      <c r="I12" s="79" t="str" cm="1">
        <f t="array" aca="1" ref="I12" ca="1">INDIRECT($B12&amp;"!"&amp;$B$2&amp;$I$2)</f>
        <v>Neutral</v>
      </c>
      <c r="J12" s="79" t="str" cm="1">
        <f t="array" aca="1" ref="J12" ca="1">INDIRECT($B12&amp;"!"&amp;$B$2&amp;$J$2)</f>
        <v>Minor Positive</v>
      </c>
      <c r="K12" s="79" t="str" cm="1">
        <f t="array" aca="1" ref="K12" ca="1">INDIRECT($B12&amp;"!"&amp;$B$2&amp;$K$2)</f>
        <v>Minor Positive</v>
      </c>
      <c r="L12" s="79" t="str" cm="1">
        <f t="array" aca="1" ref="L12" ca="1">INDIRECT($B12&amp;"!"&amp;$B$2&amp;$L$2)</f>
        <v>Minor Positive</v>
      </c>
      <c r="M12" s="79" t="str" cm="1">
        <f t="array" aca="1" ref="M12" ca="1">INDIRECT($B12&amp;"!"&amp;$B$2&amp;$M$2)</f>
        <v>Minor Positive</v>
      </c>
      <c r="N12" s="79" t="str" cm="1">
        <f t="array" aca="1" ref="N12" ca="1">INDIRECT($B12&amp;"!"&amp;$B$2&amp;$N$2)</f>
        <v>Neutral</v>
      </c>
      <c r="O12" s="79" t="str" cm="1">
        <f t="array" aca="1" ref="O12" ca="1">INDIRECT($B12&amp;"!"&amp;$B$2&amp;$O$2)</f>
        <v>Neutral</v>
      </c>
      <c r="P12" s="79" t="str" cm="1">
        <f t="array" aca="1" ref="P12" ca="1">INDIRECT($B12&amp;"!"&amp;$B$2&amp;$P$2)</f>
        <v>Neutral</v>
      </c>
      <c r="S12" s="144" t="s">
        <v>162</v>
      </c>
      <c r="T12" s="110" t="str">
        <f t="shared" ref="T12:AG12" ca="1" si="7">INDEX($AK$3:$AK$8,MATCH(C12, $AJ$3:$AJ$8,0))</f>
        <v>?</v>
      </c>
      <c r="U12" s="110" t="str">
        <f t="shared" ca="1" si="7"/>
        <v>?</v>
      </c>
      <c r="V12" s="110" t="str">
        <f t="shared" ca="1" si="7"/>
        <v>+</v>
      </c>
      <c r="W12" s="110" t="str">
        <f t="shared" ca="1" si="7"/>
        <v>+</v>
      </c>
      <c r="X12" s="110" t="str">
        <f t="shared" ca="1" si="7"/>
        <v>+ +</v>
      </c>
      <c r="Y12" s="110" t="str">
        <f t="shared" ca="1" si="7"/>
        <v>+</v>
      </c>
      <c r="Z12" s="110">
        <f t="shared" ca="1" si="7"/>
        <v>0</v>
      </c>
      <c r="AA12" s="110" t="str">
        <f t="shared" ca="1" si="7"/>
        <v>+</v>
      </c>
      <c r="AB12" s="110" t="str">
        <f t="shared" ca="1" si="7"/>
        <v>+</v>
      </c>
      <c r="AC12" s="110" t="str">
        <f t="shared" ca="1" si="7"/>
        <v>+</v>
      </c>
      <c r="AD12" s="110" t="str">
        <f t="shared" ca="1" si="7"/>
        <v>+</v>
      </c>
      <c r="AE12" s="110">
        <f t="shared" ca="1" si="7"/>
        <v>0</v>
      </c>
      <c r="AF12" s="110">
        <f t="shared" ca="1" si="7"/>
        <v>0</v>
      </c>
      <c r="AG12" s="110">
        <f t="shared" ca="1" si="7"/>
        <v>0</v>
      </c>
    </row>
    <row r="13" spans="2:37" x14ac:dyDescent="0.35">
      <c r="B13" s="79" t="s">
        <v>163</v>
      </c>
      <c r="C13" s="79" t="str" cm="1">
        <f t="array" aca="1" ref="C13" ca="1">INDIRECT($B13&amp;"!"&amp;$B$2&amp;$C$2)</f>
        <v>Significant Positive</v>
      </c>
      <c r="D13" s="79" t="str" cm="1">
        <f t="array" aca="1" ref="D13" ca="1">INDIRECT($B13&amp;"!"&amp;$B$2&amp;$D$2)</f>
        <v>Significant Positive</v>
      </c>
      <c r="E13" s="79" t="str" cm="1">
        <f t="array" aca="1" ref="E13" ca="1">INDIRECT($B13&amp;"!"&amp;$B$2&amp;$E$2)</f>
        <v>Minor Positive</v>
      </c>
      <c r="F13" s="79" t="str" cm="1">
        <f t="array" aca="1" ref="F13" ca="1">INDIRECT($B13&amp;"!"&amp;$B$2&amp;$F$2)</f>
        <v>Significant Positive</v>
      </c>
      <c r="G13" s="79" t="str" cm="1">
        <f t="array" aca="1" ref="G13" ca="1">INDIRECT($B13&amp;"!"&amp;$B$2&amp;$G$2)</f>
        <v>Significant Positive</v>
      </c>
      <c r="H13" s="79" t="str" cm="1">
        <f t="array" aca="1" ref="H13" ca="1">INDIRECT($B13&amp;"!"&amp;$B$2&amp;$H$2)</f>
        <v>Minor Positive</v>
      </c>
      <c r="I13" s="79" t="str" cm="1">
        <f t="array" aca="1" ref="I13" ca="1">INDIRECT($B13&amp;"!"&amp;$B$2&amp;$I$2)</f>
        <v>Neutral</v>
      </c>
      <c r="J13" s="79" t="str" cm="1">
        <f t="array" aca="1" ref="J13" ca="1">INDIRECT($B13&amp;"!"&amp;$B$2&amp;$J$2)</f>
        <v>Significant Positive</v>
      </c>
      <c r="K13" s="79" t="str" cm="1">
        <f t="array" aca="1" ref="K13" ca="1">INDIRECT($B13&amp;"!"&amp;$B$2&amp;$K$2)</f>
        <v>Minor Positive</v>
      </c>
      <c r="L13" s="79" t="str" cm="1">
        <f t="array" aca="1" ref="L13" ca="1">INDIRECT($B13&amp;"!"&amp;$B$2&amp;$L$2)</f>
        <v>Neutral</v>
      </c>
      <c r="M13" s="79" t="str" cm="1">
        <f t="array" aca="1" ref="M13" ca="1">INDIRECT($B13&amp;"!"&amp;$B$2&amp;$M$2)</f>
        <v>Minor Positive</v>
      </c>
      <c r="N13" s="79" t="str" cm="1">
        <f t="array" aca="1" ref="N13" ca="1">INDIRECT($B13&amp;"!"&amp;$B$2&amp;$N$2)</f>
        <v>Neutral</v>
      </c>
      <c r="O13" s="79" t="str" cm="1">
        <f t="array" aca="1" ref="O13" ca="1">INDIRECT($B13&amp;"!"&amp;$B$2&amp;$O$2)</f>
        <v>Minor Negative</v>
      </c>
      <c r="P13" s="79" t="str" cm="1">
        <f t="array" aca="1" ref="P13" ca="1">INDIRECT($B13&amp;"!"&amp;$B$2&amp;$P$2)</f>
        <v>Neutral</v>
      </c>
      <c r="S13" s="147" t="s">
        <v>177</v>
      </c>
      <c r="T13" s="110" t="str">
        <f t="shared" ref="T13:AG13" ca="1" si="8">INDEX($AK$3:$AK$8,MATCH(C27, $AJ$3:$AJ$8,0))</f>
        <v>?</v>
      </c>
      <c r="U13" s="110" t="str">
        <f t="shared" ca="1" si="8"/>
        <v>?</v>
      </c>
      <c r="V13" s="110" t="str">
        <f t="shared" ca="1" si="8"/>
        <v>+</v>
      </c>
      <c r="W13" s="110" t="str">
        <f t="shared" ca="1" si="8"/>
        <v>+</v>
      </c>
      <c r="X13" s="110" t="str">
        <f t="shared" ca="1" si="8"/>
        <v>+</v>
      </c>
      <c r="Y13" s="110" t="str">
        <f t="shared" ca="1" si="8"/>
        <v>+</v>
      </c>
      <c r="Z13" s="110">
        <f t="shared" ca="1" si="8"/>
        <v>0</v>
      </c>
      <c r="AA13" s="110" t="str">
        <f t="shared" ca="1" si="8"/>
        <v>+</v>
      </c>
      <c r="AB13" s="110" t="str">
        <f t="shared" ca="1" si="8"/>
        <v>+</v>
      </c>
      <c r="AC13" s="110" t="str">
        <f t="shared" ca="1" si="8"/>
        <v>+</v>
      </c>
      <c r="AD13" s="110" t="str">
        <f t="shared" ca="1" si="8"/>
        <v>-</v>
      </c>
      <c r="AE13" s="110">
        <f t="shared" ca="1" si="8"/>
        <v>0</v>
      </c>
      <c r="AF13" s="110">
        <f t="shared" ca="1" si="8"/>
        <v>0</v>
      </c>
      <c r="AG13" s="110">
        <f t="shared" ca="1" si="8"/>
        <v>0</v>
      </c>
    </row>
    <row r="14" spans="2:37" x14ac:dyDescent="0.35">
      <c r="B14" s="79" t="s">
        <v>164</v>
      </c>
      <c r="C14" s="79" t="str" cm="1">
        <f t="array" aca="1" ref="C14" ca="1">INDIRECT($B14&amp;"!"&amp;$B$2&amp;$C$2)</f>
        <v>Minor Positive</v>
      </c>
      <c r="D14" s="79" t="str" cm="1">
        <f t="array" aca="1" ref="D14" ca="1">INDIRECT($B14&amp;"!"&amp;$B$2&amp;$D$2)</f>
        <v>Minor Positive</v>
      </c>
      <c r="E14" s="79" t="str" cm="1">
        <f t="array" aca="1" ref="E14" ca="1">INDIRECT($B14&amp;"!"&amp;$B$2&amp;$E$2)</f>
        <v>Minor Positive</v>
      </c>
      <c r="F14" s="79" t="str" cm="1">
        <f t="array" aca="1" ref="F14" ca="1">INDIRECT($B14&amp;"!"&amp;$B$2&amp;$F$2)</f>
        <v>Minor Positive</v>
      </c>
      <c r="G14" s="79" t="str" cm="1">
        <f t="array" aca="1" ref="G14" ca="1">INDIRECT($B14&amp;"!"&amp;$B$2&amp;$G$2)</f>
        <v>Significant Positive</v>
      </c>
      <c r="H14" s="79" t="str" cm="1">
        <f t="array" aca="1" ref="H14" ca="1">INDIRECT($B14&amp;"!"&amp;$B$2&amp;$H$2)</f>
        <v>Minor Positive</v>
      </c>
      <c r="I14" s="79" t="str" cm="1">
        <f t="array" aca="1" ref="I14" ca="1">INDIRECT($B14&amp;"!"&amp;$B$2&amp;$I$2)</f>
        <v>Neutral</v>
      </c>
      <c r="J14" s="79" t="str" cm="1">
        <f t="array" aca="1" ref="J14" ca="1">INDIRECT($B14&amp;"!"&amp;$B$2&amp;$J$2)</f>
        <v>Minor Positive</v>
      </c>
      <c r="K14" s="79" t="str" cm="1">
        <f t="array" aca="1" ref="K14" ca="1">INDIRECT($B14&amp;"!"&amp;$B$2&amp;$K$2)</f>
        <v>Minor Positive</v>
      </c>
      <c r="L14" s="79" t="str" cm="1">
        <f t="array" aca="1" ref="L14" ca="1">INDIRECT($B14&amp;"!"&amp;$B$2&amp;$L$2)</f>
        <v>Neutral</v>
      </c>
      <c r="M14" s="79" t="str" cm="1">
        <f t="array" aca="1" ref="M14" ca="1">INDIRECT($B14&amp;"!"&amp;$B$2&amp;$M$2)</f>
        <v>Minor Negative</v>
      </c>
      <c r="N14" s="79" t="str" cm="1">
        <f t="array" aca="1" ref="N14" ca="1">INDIRECT($B14&amp;"!"&amp;$B$2&amp;$N$2)</f>
        <v>Minor Positive</v>
      </c>
      <c r="O14" s="79" t="str" cm="1">
        <f t="array" aca="1" ref="O14" ca="1">INDIRECT($B14&amp;"!"&amp;$B$2&amp;$O$2)</f>
        <v>Minor Negative</v>
      </c>
      <c r="P14" s="79" t="str" cm="1">
        <f t="array" aca="1" ref="P14" ca="1">INDIRECT($B14&amp;"!"&amp;$B$2&amp;$P$2)</f>
        <v>Neutral</v>
      </c>
      <c r="S14" s="145" t="s">
        <v>156</v>
      </c>
      <c r="T14" s="110" t="str">
        <f t="shared" ref="T14:AG14" ca="1" si="9">INDEX($AK$3:$AK$8,MATCH(C6, $AJ$3:$AJ$8,0))</f>
        <v>+ +</v>
      </c>
      <c r="U14" s="110" t="str">
        <f t="shared" ca="1" si="9"/>
        <v>+ +</v>
      </c>
      <c r="V14" s="110" t="str">
        <f t="shared" ca="1" si="9"/>
        <v>+ +</v>
      </c>
      <c r="W14" s="110" t="str">
        <f t="shared" ca="1" si="9"/>
        <v>+</v>
      </c>
      <c r="X14" s="110" t="str">
        <f t="shared" ca="1" si="9"/>
        <v>+ +</v>
      </c>
      <c r="Y14" s="110" t="str">
        <f t="shared" ca="1" si="9"/>
        <v>+ +</v>
      </c>
      <c r="Z14" s="110">
        <f t="shared" ca="1" si="9"/>
        <v>0</v>
      </c>
      <c r="AA14" s="110" t="str">
        <f t="shared" ca="1" si="9"/>
        <v>+</v>
      </c>
      <c r="AB14" s="110" t="str">
        <f t="shared" ca="1" si="9"/>
        <v>+</v>
      </c>
      <c r="AC14" s="110" t="str">
        <f t="shared" ca="1" si="9"/>
        <v>+</v>
      </c>
      <c r="AD14" s="110" t="str">
        <f t="shared" ca="1" si="9"/>
        <v>+</v>
      </c>
      <c r="AE14" s="110">
        <f t="shared" ca="1" si="9"/>
        <v>0</v>
      </c>
      <c r="AF14" s="110">
        <f t="shared" ca="1" si="9"/>
        <v>0</v>
      </c>
      <c r="AG14" s="110">
        <f t="shared" ca="1" si="9"/>
        <v>0</v>
      </c>
    </row>
    <row r="15" spans="2:37" x14ac:dyDescent="0.35">
      <c r="B15" s="79" t="s">
        <v>165</v>
      </c>
      <c r="C15" s="79" t="str" cm="1">
        <f t="array" aca="1" ref="C15" ca="1">INDIRECT($B15&amp;"!"&amp;$B$2&amp;$C$2)</f>
        <v>Neutral</v>
      </c>
      <c r="D15" s="79" t="str" cm="1">
        <f t="array" aca="1" ref="D15" ca="1">INDIRECT($B15&amp;"!"&amp;$B$2&amp;$D$2)</f>
        <v>Neutral</v>
      </c>
      <c r="E15" s="79" t="str" cm="1">
        <f t="array" aca="1" ref="E15" ca="1">INDIRECT($B15&amp;"!"&amp;$B$2&amp;$E$2)</f>
        <v>Neutral</v>
      </c>
      <c r="F15" s="79" t="str" cm="1">
        <f t="array" aca="1" ref="F15" ca="1">INDIRECT($B15&amp;"!"&amp;$B$2&amp;$F$2)</f>
        <v>Minor Positive</v>
      </c>
      <c r="G15" s="79" t="str" cm="1">
        <f t="array" aca="1" ref="G15" ca="1">INDIRECT($B15&amp;"!"&amp;$B$2&amp;$G$2)</f>
        <v>Neutral</v>
      </c>
      <c r="H15" s="79" t="str" cm="1">
        <f t="array" aca="1" ref="H15" ca="1">INDIRECT($B15&amp;"!"&amp;$B$2&amp;$H$2)</f>
        <v>Neutral</v>
      </c>
      <c r="I15" s="79" t="str" cm="1">
        <f t="array" aca="1" ref="I15" ca="1">INDIRECT($B15&amp;"!"&amp;$B$2&amp;$I$2)</f>
        <v>Neutral</v>
      </c>
      <c r="J15" s="79" t="str" cm="1">
        <f t="array" aca="1" ref="J15" ca="1">INDIRECT($B15&amp;"!"&amp;$B$2&amp;$J$2)</f>
        <v>Minor Negative</v>
      </c>
      <c r="K15" s="79" t="str" cm="1">
        <f t="array" aca="1" ref="K15" ca="1">INDIRECT($B15&amp;"!"&amp;$B$2&amp;$K$2)</f>
        <v>Minor Positive</v>
      </c>
      <c r="L15" s="79" t="str" cm="1">
        <f t="array" aca="1" ref="L15" ca="1">INDIRECT($B15&amp;"!"&amp;$B$2&amp;$L$2)</f>
        <v>Neutral</v>
      </c>
      <c r="M15" s="79" t="str" cm="1">
        <f t="array" aca="1" ref="M15" ca="1">INDIRECT($B15&amp;"!"&amp;$B$2&amp;$M$2)</f>
        <v>Minor Positive</v>
      </c>
      <c r="N15" s="79" t="str" cm="1">
        <f t="array" aca="1" ref="N15" ca="1">INDIRECT($B15&amp;"!"&amp;$B$2&amp;$N$2)</f>
        <v>Minor Positive</v>
      </c>
      <c r="O15" s="79" t="str" cm="1">
        <f t="array" aca="1" ref="O15" ca="1">INDIRECT($B15&amp;"!"&amp;$B$2&amp;$O$2)</f>
        <v>Minor Positive</v>
      </c>
      <c r="P15" s="79" t="str" cm="1">
        <f t="array" aca="1" ref="P15" ca="1">INDIRECT($B15&amp;"!"&amp;$B$2&amp;$P$2)</f>
        <v>Neutral</v>
      </c>
      <c r="S15" s="147" t="s">
        <v>178</v>
      </c>
      <c r="T15" s="110" t="str">
        <f t="shared" ref="T15:AG15" ca="1" si="10">INDEX($AK$3:$AK$8,MATCH(C28, $AJ$3:$AJ$8,0))</f>
        <v>+</v>
      </c>
      <c r="U15" s="110" t="str">
        <f t="shared" ca="1" si="10"/>
        <v>+</v>
      </c>
      <c r="V15" s="110" t="str">
        <f t="shared" ca="1" si="10"/>
        <v>+ +</v>
      </c>
      <c r="W15" s="110" t="str">
        <f t="shared" ca="1" si="10"/>
        <v>+</v>
      </c>
      <c r="X15" s="110" t="str">
        <f t="shared" ca="1" si="10"/>
        <v>+ +</v>
      </c>
      <c r="Y15" s="110" t="str">
        <f t="shared" ca="1" si="10"/>
        <v>+ +</v>
      </c>
      <c r="Z15" s="110">
        <f t="shared" ca="1" si="10"/>
        <v>0</v>
      </c>
      <c r="AA15" s="110" t="str">
        <f t="shared" ca="1" si="10"/>
        <v>+ +</v>
      </c>
      <c r="AB15" s="110" t="str">
        <f t="shared" ca="1" si="10"/>
        <v>+</v>
      </c>
      <c r="AC15" s="110" t="str">
        <f t="shared" ca="1" si="10"/>
        <v>+</v>
      </c>
      <c r="AD15" s="110" t="str">
        <f t="shared" ca="1" si="10"/>
        <v>-</v>
      </c>
      <c r="AE15" s="110">
        <f t="shared" ca="1" si="10"/>
        <v>0</v>
      </c>
      <c r="AF15" s="110">
        <f t="shared" ca="1" si="10"/>
        <v>0</v>
      </c>
      <c r="AG15" s="110">
        <f t="shared" ca="1" si="10"/>
        <v>0</v>
      </c>
    </row>
    <row r="16" spans="2:37" x14ac:dyDescent="0.35">
      <c r="B16" s="79" t="s">
        <v>166</v>
      </c>
      <c r="C16" s="79" t="str" cm="1">
        <f t="array" aca="1" ref="C16" ca="1">INDIRECT($B16&amp;"!"&amp;$B$2&amp;$C$2)</f>
        <v>Significant Positive</v>
      </c>
      <c r="D16" s="79" t="str" cm="1">
        <f t="array" aca="1" ref="D16" ca="1">INDIRECT($B16&amp;"!"&amp;$B$2&amp;$D$2)</f>
        <v>Minor Positive</v>
      </c>
      <c r="E16" s="79" t="str" cm="1">
        <f t="array" aca="1" ref="E16" ca="1">INDIRECT($B16&amp;"!"&amp;$B$2&amp;$E$2)</f>
        <v>Significant Positive</v>
      </c>
      <c r="F16" s="79" t="str" cm="1">
        <f t="array" aca="1" ref="F16" ca="1">INDIRECT($B16&amp;"!"&amp;$B$2&amp;$F$2)</f>
        <v>Minor Positive</v>
      </c>
      <c r="G16" s="79" t="str" cm="1">
        <f t="array" aca="1" ref="G16" ca="1">INDIRECT($B16&amp;"!"&amp;$B$2&amp;$G$2)</f>
        <v>Significant Positive</v>
      </c>
      <c r="H16" s="79" t="str" cm="1">
        <f t="array" aca="1" ref="H16" ca="1">INDIRECT($B16&amp;"!"&amp;$B$2&amp;$H$2)</f>
        <v>Significant Positive</v>
      </c>
      <c r="I16" s="79" t="str" cm="1">
        <f t="array" aca="1" ref="I16" ca="1">INDIRECT($B16&amp;"!"&amp;$B$2&amp;$I$2)</f>
        <v>Neutral</v>
      </c>
      <c r="J16" s="79" t="str" cm="1">
        <f t="array" aca="1" ref="J16" ca="1">INDIRECT($B16&amp;"!"&amp;$B$2&amp;$J$2)</f>
        <v>Minor Positive</v>
      </c>
      <c r="K16" s="79" t="str" cm="1">
        <f t="array" aca="1" ref="K16" ca="1">INDIRECT($B16&amp;"!"&amp;$B$2&amp;$K$2)</f>
        <v>Minor Positive</v>
      </c>
      <c r="L16" s="79" t="str" cm="1">
        <f t="array" aca="1" ref="L16" ca="1">INDIRECT($B16&amp;"!"&amp;$B$2&amp;$L$2)</f>
        <v>Minor Positive</v>
      </c>
      <c r="M16" s="79" t="str" cm="1">
        <f t="array" aca="1" ref="M16" ca="1">INDIRECT($B16&amp;"!"&amp;$B$2&amp;$M$2)</f>
        <v>Minor Positive</v>
      </c>
      <c r="N16" s="79" t="str" cm="1">
        <f t="array" aca="1" ref="N16" ca="1">INDIRECT($B16&amp;"!"&amp;$B$2&amp;$N$2)</f>
        <v>Neutral</v>
      </c>
      <c r="O16" s="79" t="str" cm="1">
        <f t="array" aca="1" ref="O16" ca="1">INDIRECT($B16&amp;"!"&amp;$B$2&amp;$O$2)</f>
        <v>Neutral</v>
      </c>
      <c r="P16" s="79" t="str" cm="1">
        <f t="array" aca="1" ref="P16" ca="1">INDIRECT($B16&amp;"!"&amp;$B$2&amp;$P$2)</f>
        <v>Neutral</v>
      </c>
      <c r="S16" s="147" t="s">
        <v>180</v>
      </c>
      <c r="T16" s="110" t="str">
        <f t="shared" ref="T16:AG16" ca="1" si="11">INDEX($AK$3:$AK$8,MATCH(C30, $AJ$3:$AJ$8,0))</f>
        <v>?</v>
      </c>
      <c r="U16" s="110" t="str">
        <f t="shared" ca="1" si="11"/>
        <v>?</v>
      </c>
      <c r="V16" s="110" t="str">
        <f t="shared" ca="1" si="11"/>
        <v>+ +</v>
      </c>
      <c r="W16" s="110" t="str">
        <f t="shared" ca="1" si="11"/>
        <v>+</v>
      </c>
      <c r="X16" s="110" t="str">
        <f t="shared" ca="1" si="11"/>
        <v>+</v>
      </c>
      <c r="Y16" s="110" t="str">
        <f t="shared" ca="1" si="11"/>
        <v>+ +</v>
      </c>
      <c r="Z16" s="110">
        <f t="shared" ca="1" si="11"/>
        <v>0</v>
      </c>
      <c r="AA16" s="110" t="str">
        <f t="shared" ca="1" si="11"/>
        <v>+</v>
      </c>
      <c r="AB16" s="110" t="str">
        <f t="shared" ca="1" si="11"/>
        <v>-</v>
      </c>
      <c r="AC16" s="110" t="str">
        <f t="shared" ca="1" si="11"/>
        <v>+</v>
      </c>
      <c r="AD16" s="110" t="str">
        <f t="shared" ca="1" si="11"/>
        <v>+</v>
      </c>
      <c r="AE16" s="110" t="str">
        <f t="shared" ca="1" si="11"/>
        <v>+</v>
      </c>
      <c r="AF16" s="110">
        <f t="shared" ca="1" si="11"/>
        <v>0</v>
      </c>
      <c r="AG16" s="110">
        <f t="shared" ca="1" si="11"/>
        <v>0</v>
      </c>
    </row>
    <row r="17" spans="2:33" x14ac:dyDescent="0.35">
      <c r="B17" s="79" t="s">
        <v>167</v>
      </c>
      <c r="C17" s="79" t="str" cm="1">
        <f t="array" aca="1" ref="C17" ca="1">INDIRECT($B17&amp;"!"&amp;$B$2&amp;$C$2)</f>
        <v>Minor Negative</v>
      </c>
      <c r="D17" s="79" t="str" cm="1">
        <f t="array" aca="1" ref="D17" ca="1">INDIRECT($B17&amp;"!"&amp;$B$2&amp;$D$2)</f>
        <v>Minor Positive</v>
      </c>
      <c r="E17" s="79" t="str" cm="1">
        <f t="array" aca="1" ref="E17" ca="1">INDIRECT($B17&amp;"!"&amp;$B$2&amp;$E$2)</f>
        <v>Minor Positive</v>
      </c>
      <c r="F17" s="79" t="str" cm="1">
        <f t="array" aca="1" ref="F17" ca="1">INDIRECT($B17&amp;"!"&amp;$B$2&amp;$F$2)</f>
        <v>Minor Positive</v>
      </c>
      <c r="G17" s="79" t="str" cm="1">
        <f t="array" aca="1" ref="G17" ca="1">INDIRECT($B17&amp;"!"&amp;$B$2&amp;$G$2)</f>
        <v>Minor Positive</v>
      </c>
      <c r="H17" s="79" t="str" cm="1">
        <f t="array" aca="1" ref="H17" ca="1">INDIRECT($B17&amp;"!"&amp;$B$2&amp;$H$2)</f>
        <v>Minor Positive</v>
      </c>
      <c r="I17" s="79" t="str" cm="1">
        <f t="array" aca="1" ref="I17" ca="1">INDIRECT($B17&amp;"!"&amp;$B$2&amp;$I$2)</f>
        <v>Neutral</v>
      </c>
      <c r="J17" s="79" t="str" cm="1">
        <f t="array" aca="1" ref="J17" ca="1">INDIRECT($B17&amp;"!"&amp;$B$2&amp;$J$2)</f>
        <v>Minor Negative</v>
      </c>
      <c r="K17" s="79" t="str" cm="1">
        <f t="array" aca="1" ref="K17" ca="1">INDIRECT($B17&amp;"!"&amp;$B$2&amp;$K$2)</f>
        <v>Minor Positive</v>
      </c>
      <c r="L17" s="79" t="str" cm="1">
        <f t="array" aca="1" ref="L17" ca="1">INDIRECT($B17&amp;"!"&amp;$B$2&amp;$L$2)</f>
        <v>Neutral</v>
      </c>
      <c r="M17" s="79" t="str" cm="1">
        <f t="array" aca="1" ref="M17" ca="1">INDIRECT($B17&amp;"!"&amp;$B$2&amp;$M$2)</f>
        <v>Minor Positive</v>
      </c>
      <c r="N17" s="79" t="str" cm="1">
        <f t="array" aca="1" ref="N17" ca="1">INDIRECT($B17&amp;"!"&amp;$B$2&amp;$N$2)</f>
        <v>Neutral</v>
      </c>
      <c r="O17" s="79" t="str" cm="1">
        <f t="array" aca="1" ref="O17" ca="1">INDIRECT($B17&amp;"!"&amp;$B$2&amp;$O$2)</f>
        <v>Minor Negative</v>
      </c>
      <c r="P17" s="79" t="str" cm="1">
        <f t="array" aca="1" ref="P17" ca="1">INDIRECT($B17&amp;"!"&amp;$B$2&amp;$P$2)</f>
        <v>Neutral</v>
      </c>
      <c r="S17" s="144" t="s">
        <v>163</v>
      </c>
      <c r="T17" s="110" t="str">
        <f t="shared" ref="T17:AG17" ca="1" si="12">INDEX($AK$3:$AK$8,MATCH(C13, $AJ$3:$AJ$8,0))</f>
        <v>+ +</v>
      </c>
      <c r="U17" s="110" t="str">
        <f t="shared" ca="1" si="12"/>
        <v>+ +</v>
      </c>
      <c r="V17" s="110" t="str">
        <f t="shared" ca="1" si="12"/>
        <v>+</v>
      </c>
      <c r="W17" s="110" t="str">
        <f t="shared" ca="1" si="12"/>
        <v>+ +</v>
      </c>
      <c r="X17" s="110" t="str">
        <f t="shared" ca="1" si="12"/>
        <v>+ +</v>
      </c>
      <c r="Y17" s="110" t="str">
        <f t="shared" ca="1" si="12"/>
        <v>+</v>
      </c>
      <c r="Z17" s="110">
        <f t="shared" ca="1" si="12"/>
        <v>0</v>
      </c>
      <c r="AA17" s="110" t="str">
        <f t="shared" ca="1" si="12"/>
        <v>+ +</v>
      </c>
      <c r="AB17" s="110" t="str">
        <f t="shared" ca="1" si="12"/>
        <v>+</v>
      </c>
      <c r="AC17" s="110">
        <f t="shared" ca="1" si="12"/>
        <v>0</v>
      </c>
      <c r="AD17" s="110" t="str">
        <f t="shared" ca="1" si="12"/>
        <v>+</v>
      </c>
      <c r="AE17" s="110">
        <f t="shared" ca="1" si="12"/>
        <v>0</v>
      </c>
      <c r="AF17" s="110" t="str">
        <f t="shared" ca="1" si="12"/>
        <v>-</v>
      </c>
      <c r="AG17" s="110">
        <f t="shared" ca="1" si="12"/>
        <v>0</v>
      </c>
    </row>
    <row r="18" spans="2:33" x14ac:dyDescent="0.35">
      <c r="B18" s="79" t="s">
        <v>168</v>
      </c>
      <c r="C18" s="79" t="str" cm="1">
        <f t="array" aca="1" ref="C18" ca="1">INDIRECT($B18&amp;"!"&amp;$B$2&amp;$C$2)</f>
        <v>Significant Positive</v>
      </c>
      <c r="D18" s="79" t="str" cm="1">
        <f t="array" aca="1" ref="D18" ca="1">INDIRECT($B18&amp;"!"&amp;$B$2&amp;$D$2)</f>
        <v>Minor Positive</v>
      </c>
      <c r="E18" s="79" t="str" cm="1">
        <f t="array" aca="1" ref="E18" ca="1">INDIRECT($B18&amp;"!"&amp;$B$2&amp;$E$2)</f>
        <v>Minor Positive</v>
      </c>
      <c r="F18" s="79" t="str" cm="1">
        <f t="array" aca="1" ref="F18" ca="1">INDIRECT($B18&amp;"!"&amp;$B$2&amp;$F$2)</f>
        <v>Minor Positive</v>
      </c>
      <c r="G18" s="79" t="str" cm="1">
        <f t="array" aca="1" ref="G18" ca="1">INDIRECT($B18&amp;"!"&amp;$B$2&amp;$G$2)</f>
        <v>Significant Positive</v>
      </c>
      <c r="H18" s="79" t="str" cm="1">
        <f t="array" aca="1" ref="H18" ca="1">INDIRECT($B18&amp;"!"&amp;$B$2&amp;$H$2)</f>
        <v>Minor Positive</v>
      </c>
      <c r="I18" s="79" t="str" cm="1">
        <f t="array" aca="1" ref="I18" ca="1">INDIRECT($B18&amp;"!"&amp;$B$2&amp;$I$2)</f>
        <v>Neutral</v>
      </c>
      <c r="J18" s="79" t="str" cm="1">
        <f t="array" aca="1" ref="J18" ca="1">INDIRECT($B18&amp;"!"&amp;$B$2&amp;$J$2)</f>
        <v>Minor Positive</v>
      </c>
      <c r="K18" s="79" t="str" cm="1">
        <f t="array" aca="1" ref="K18" ca="1">INDIRECT($B18&amp;"!"&amp;$B$2&amp;$K$2)</f>
        <v>Minor Positive</v>
      </c>
      <c r="L18" s="79" t="str" cm="1">
        <f t="array" aca="1" ref="L18" ca="1">INDIRECT($B18&amp;"!"&amp;$B$2&amp;$L$2)</f>
        <v>Neutral</v>
      </c>
      <c r="M18" s="79" t="str" cm="1">
        <f t="array" aca="1" ref="M18" ca="1">INDIRECT($B18&amp;"!"&amp;$B$2&amp;$M$2)</f>
        <v>Minor Positive</v>
      </c>
      <c r="N18" s="79" t="str" cm="1">
        <f t="array" aca="1" ref="N18" ca="1">INDIRECT($B18&amp;"!"&amp;$B$2&amp;$N$2)</f>
        <v>Neutral</v>
      </c>
      <c r="O18" s="79" t="str" cm="1">
        <f t="array" aca="1" ref="O18" ca="1">INDIRECT($B18&amp;"!"&amp;$B$2&amp;$O$2)</f>
        <v>Minor Negative</v>
      </c>
      <c r="P18" s="79" t="str" cm="1">
        <f t="array" aca="1" ref="P18" ca="1">INDIRECT($B18&amp;"!"&amp;$B$2&amp;$P$2)</f>
        <v>Neutral</v>
      </c>
      <c r="S18" s="145" t="s">
        <v>155</v>
      </c>
      <c r="T18" s="110" t="str">
        <f t="shared" ref="T18:AG18" ca="1" si="13">INDEX($AK$3:$AK$8,MATCH(C5, $AJ$3:$AJ$8,0))</f>
        <v>+</v>
      </c>
      <c r="U18" s="110" t="str">
        <f t="shared" ca="1" si="13"/>
        <v>+</v>
      </c>
      <c r="V18" s="110" t="str">
        <f t="shared" ca="1" si="13"/>
        <v>+</v>
      </c>
      <c r="W18" s="110" t="str">
        <f t="shared" ca="1" si="13"/>
        <v>+</v>
      </c>
      <c r="X18" s="110" t="str">
        <f t="shared" ca="1" si="13"/>
        <v>+</v>
      </c>
      <c r="Y18" s="110" t="str">
        <f t="shared" ca="1" si="13"/>
        <v>+</v>
      </c>
      <c r="Z18" s="110">
        <f t="shared" ca="1" si="13"/>
        <v>0</v>
      </c>
      <c r="AA18" s="110" t="str">
        <f t="shared" ca="1" si="13"/>
        <v>+</v>
      </c>
      <c r="AB18" s="110" t="str">
        <f t="shared" ca="1" si="13"/>
        <v>+</v>
      </c>
      <c r="AC18" s="110" t="str">
        <f t="shared" ca="1" si="13"/>
        <v>+</v>
      </c>
      <c r="AD18" s="110" t="str">
        <f t="shared" ca="1" si="13"/>
        <v>-</v>
      </c>
      <c r="AE18" s="110">
        <f t="shared" ca="1" si="13"/>
        <v>0</v>
      </c>
      <c r="AF18" s="110">
        <f t="shared" ca="1" si="13"/>
        <v>0</v>
      </c>
      <c r="AG18" s="110">
        <f t="shared" ca="1" si="13"/>
        <v>0</v>
      </c>
    </row>
    <row r="19" spans="2:33" x14ac:dyDescent="0.35">
      <c r="B19" s="79" t="s">
        <v>169</v>
      </c>
      <c r="C19" s="79" t="str" cm="1">
        <f t="array" aca="1" ref="C19" ca="1">INDIRECT($B19&amp;"!"&amp;$B$2&amp;$C$2)</f>
        <v>Minor Positive</v>
      </c>
      <c r="D19" s="79" t="str" cm="1">
        <f t="array" aca="1" ref="D19" ca="1">INDIRECT($B19&amp;"!"&amp;$B$2&amp;$D$2)</f>
        <v>Minor Positive</v>
      </c>
      <c r="E19" s="79" t="str" cm="1">
        <f t="array" aca="1" ref="E19" ca="1">INDIRECT($B19&amp;"!"&amp;$B$2&amp;$E$2)</f>
        <v>Significant Positive</v>
      </c>
      <c r="F19" s="79" t="str" cm="1">
        <f t="array" aca="1" ref="F19" ca="1">INDIRECT($B19&amp;"!"&amp;$B$2&amp;$F$2)</f>
        <v>Minor Positive</v>
      </c>
      <c r="G19" s="79" t="str" cm="1">
        <f t="array" aca="1" ref="G19" ca="1">INDIRECT($B19&amp;"!"&amp;$B$2&amp;$G$2)</f>
        <v>Minor Positive</v>
      </c>
      <c r="H19" s="79" t="str" cm="1">
        <f t="array" aca="1" ref="H19" ca="1">INDIRECT($B19&amp;"!"&amp;$B$2&amp;$H$2)</f>
        <v>Significant Positive</v>
      </c>
      <c r="I19" s="79" t="str" cm="1">
        <f t="array" aca="1" ref="I19" ca="1">INDIRECT($B19&amp;"!"&amp;$B$2&amp;$I$2)</f>
        <v>Neutral</v>
      </c>
      <c r="J19" s="79" t="str" cm="1">
        <f t="array" aca="1" ref="J19" ca="1">INDIRECT($B19&amp;"!"&amp;$B$2&amp;$J$2)</f>
        <v>Minor Positive</v>
      </c>
      <c r="K19" s="79" t="str" cm="1">
        <f t="array" aca="1" ref="K19" ca="1">INDIRECT($B19&amp;"!"&amp;$B$2&amp;$K$2)</f>
        <v>Minor Positive</v>
      </c>
      <c r="L19" s="79" t="str" cm="1">
        <f t="array" aca="1" ref="L19" ca="1">INDIRECT($B19&amp;"!"&amp;$B$2&amp;$L$2)</f>
        <v>Minor Positive</v>
      </c>
      <c r="M19" s="79" t="str" cm="1">
        <f t="array" aca="1" ref="M19" ca="1">INDIRECT($B19&amp;"!"&amp;$B$2&amp;$M$2)</f>
        <v>Minor Positive</v>
      </c>
      <c r="N19" s="79" t="str" cm="1">
        <f t="array" aca="1" ref="N19" ca="1">INDIRECT($B19&amp;"!"&amp;$B$2&amp;$N$2)</f>
        <v>Minor Positive</v>
      </c>
      <c r="O19" s="79" t="str" cm="1">
        <f t="array" aca="1" ref="O19" ca="1">INDIRECT($B19&amp;"!"&amp;$B$2&amp;$O$2)</f>
        <v>Minor Positive</v>
      </c>
      <c r="P19" s="79" t="str" cm="1">
        <f t="array" aca="1" ref="P19" ca="1">INDIRECT($B19&amp;"!"&amp;$B$2&amp;$P$2)</f>
        <v>Neutral</v>
      </c>
      <c r="S19" s="147" t="s">
        <v>176</v>
      </c>
      <c r="T19" s="110" t="str">
        <f t="shared" ref="T19:AG19" ca="1" si="14">INDEX($AK$3:$AK$8,MATCH(C26, $AJ$3:$AJ$8,0))</f>
        <v>+ +</v>
      </c>
      <c r="U19" s="110" t="str">
        <f t="shared" ca="1" si="14"/>
        <v>+ +</v>
      </c>
      <c r="V19" s="110" t="str">
        <f t="shared" ca="1" si="14"/>
        <v>+</v>
      </c>
      <c r="W19" s="110" t="str">
        <f t="shared" ca="1" si="14"/>
        <v>+</v>
      </c>
      <c r="X19" s="110" t="str">
        <f t="shared" ca="1" si="14"/>
        <v>+ +</v>
      </c>
      <c r="Y19" s="110" t="str">
        <f t="shared" ca="1" si="14"/>
        <v>+</v>
      </c>
      <c r="Z19" s="110">
        <f t="shared" ca="1" si="14"/>
        <v>0</v>
      </c>
      <c r="AA19" s="110" t="str">
        <f t="shared" ca="1" si="14"/>
        <v>-</v>
      </c>
      <c r="AB19" s="110" t="str">
        <f t="shared" ca="1" si="14"/>
        <v>+</v>
      </c>
      <c r="AC19" s="110">
        <f t="shared" ca="1" si="14"/>
        <v>0</v>
      </c>
      <c r="AD19" s="110" t="str">
        <f t="shared" ca="1" si="14"/>
        <v>-</v>
      </c>
      <c r="AE19" s="110">
        <f t="shared" ca="1" si="14"/>
        <v>0</v>
      </c>
      <c r="AF19" s="110">
        <f t="shared" ca="1" si="14"/>
        <v>0</v>
      </c>
      <c r="AG19" s="110">
        <f t="shared" ca="1" si="14"/>
        <v>0</v>
      </c>
    </row>
    <row r="20" spans="2:33" x14ac:dyDescent="0.35">
      <c r="B20" s="79" t="s">
        <v>170</v>
      </c>
      <c r="C20" s="79" t="str" cm="1">
        <f t="array" aca="1" ref="C20" ca="1">INDIRECT($B20&amp;"!"&amp;$B$2&amp;$C$2)</f>
        <v>Minor Positive</v>
      </c>
      <c r="D20" s="79" t="str" cm="1">
        <f t="array" aca="1" ref="D20" ca="1">INDIRECT($B20&amp;"!"&amp;$B$2&amp;$D$2)</f>
        <v>Minor Positive</v>
      </c>
      <c r="E20" s="79" t="str" cm="1">
        <f t="array" aca="1" ref="E20" ca="1">INDIRECT($B20&amp;"!"&amp;$B$2&amp;$E$2)</f>
        <v>Neutral</v>
      </c>
      <c r="F20" s="79" t="str" cm="1">
        <f t="array" aca="1" ref="F20" ca="1">INDIRECT($B20&amp;"!"&amp;$B$2&amp;$F$2)</f>
        <v>Minor Positive</v>
      </c>
      <c r="G20" s="79" t="str" cm="1">
        <f t="array" aca="1" ref="G20" ca="1">INDIRECT($B20&amp;"!"&amp;$B$2&amp;$G$2)</f>
        <v>Uncertain</v>
      </c>
      <c r="H20" s="79" t="str" cm="1">
        <f t="array" aca="1" ref="H20" ca="1">INDIRECT($B20&amp;"!"&amp;$B$2&amp;$H$2)</f>
        <v>Minor Negative</v>
      </c>
      <c r="I20" s="79" t="str" cm="1">
        <f t="array" aca="1" ref="I20" ca="1">INDIRECT($B20&amp;"!"&amp;$B$2&amp;$I$2)</f>
        <v>Neutral</v>
      </c>
      <c r="J20" s="79" t="str" cm="1">
        <f t="array" aca="1" ref="J20" ca="1">INDIRECT($B20&amp;"!"&amp;$B$2&amp;$J$2)</f>
        <v>Minor Negative</v>
      </c>
      <c r="K20" s="79" t="str" cm="1">
        <f t="array" aca="1" ref="K20" ca="1">INDIRECT($B20&amp;"!"&amp;$B$2&amp;$K$2)</f>
        <v>Minor Positive</v>
      </c>
      <c r="L20" s="79" t="str" cm="1">
        <f t="array" aca="1" ref="L20" ca="1">INDIRECT($B20&amp;"!"&amp;$B$2&amp;$L$2)</f>
        <v>Neutral</v>
      </c>
      <c r="M20" s="79" t="str" cm="1">
        <f t="array" aca="1" ref="M20" ca="1">INDIRECT($B20&amp;"!"&amp;$B$2&amp;$M$2)</f>
        <v>Minor Positive</v>
      </c>
      <c r="N20" s="79" t="str" cm="1">
        <f t="array" aca="1" ref="N20" ca="1">INDIRECT($B20&amp;"!"&amp;$B$2&amp;$N$2)</f>
        <v>Neutral</v>
      </c>
      <c r="O20" s="79" t="str" cm="1">
        <f t="array" aca="1" ref="O20" ca="1">INDIRECT($B20&amp;"!"&amp;$B$2&amp;$O$2)</f>
        <v>Minor Negative</v>
      </c>
      <c r="P20" s="79" t="str" cm="1">
        <f t="array" aca="1" ref="P20" ca="1">INDIRECT($B20&amp;"!"&amp;$B$2&amp;$P$2)</f>
        <v>Neutral</v>
      </c>
      <c r="S20" s="147" t="s">
        <v>175</v>
      </c>
      <c r="T20" s="110" t="str">
        <f t="shared" ref="T20:AG20" ca="1" si="15">INDEX($AK$3:$AK$8,MATCH(C25, $AJ$3:$AJ$8,0))</f>
        <v>+ +</v>
      </c>
      <c r="U20" s="110" t="str">
        <f t="shared" ca="1" si="15"/>
        <v>+ +</v>
      </c>
      <c r="V20" s="110" t="str">
        <f t="shared" ca="1" si="15"/>
        <v>+</v>
      </c>
      <c r="W20" s="110" t="str">
        <f t="shared" ca="1" si="15"/>
        <v>+</v>
      </c>
      <c r="X20" s="110" t="str">
        <f t="shared" ca="1" si="15"/>
        <v>+ +</v>
      </c>
      <c r="Y20" s="110" t="str">
        <f t="shared" ca="1" si="15"/>
        <v>+</v>
      </c>
      <c r="Z20" s="110">
        <f t="shared" ca="1" si="15"/>
        <v>0</v>
      </c>
      <c r="AA20" s="110" t="str">
        <f t="shared" ca="1" si="15"/>
        <v>-</v>
      </c>
      <c r="AB20" s="110" t="str">
        <f t="shared" ca="1" si="15"/>
        <v>+</v>
      </c>
      <c r="AC20" s="110">
        <f t="shared" ca="1" si="15"/>
        <v>0</v>
      </c>
      <c r="AD20" s="110" t="str">
        <f t="shared" ca="1" si="15"/>
        <v>+</v>
      </c>
      <c r="AE20" s="110">
        <f t="shared" ca="1" si="15"/>
        <v>0</v>
      </c>
      <c r="AF20" s="110">
        <f t="shared" ca="1" si="15"/>
        <v>0</v>
      </c>
      <c r="AG20" s="110">
        <f t="shared" ca="1" si="15"/>
        <v>0</v>
      </c>
    </row>
    <row r="21" spans="2:33" x14ac:dyDescent="0.35">
      <c r="B21" s="79" t="s">
        <v>171</v>
      </c>
      <c r="C21" s="79" t="str" cm="1">
        <f t="array" aca="1" ref="C21" ca="1">INDIRECT($B21&amp;"!"&amp;$B$2&amp;$C$2)</f>
        <v>Minor Positive</v>
      </c>
      <c r="D21" s="79" t="str" cm="1">
        <f t="array" aca="1" ref="D21" ca="1">INDIRECT($B21&amp;"!"&amp;$B$2&amp;$D$2)</f>
        <v>Neutral</v>
      </c>
      <c r="E21" s="79" t="str" cm="1">
        <f t="array" aca="1" ref="E21" ca="1">INDIRECT($B21&amp;"!"&amp;$B$2&amp;$E$2)</f>
        <v>Neutral</v>
      </c>
      <c r="F21" s="79" t="str" cm="1">
        <f t="array" aca="1" ref="F21" ca="1">INDIRECT($B21&amp;"!"&amp;$B$2&amp;$F$2)</f>
        <v>Minor Positive</v>
      </c>
      <c r="G21" s="79" t="str" cm="1">
        <f t="array" aca="1" ref="G21" ca="1">INDIRECT($B21&amp;"!"&amp;$B$2&amp;$G$2)</f>
        <v>Neutral</v>
      </c>
      <c r="H21" s="79" t="str" cm="1">
        <f t="array" aca="1" ref="H21" ca="1">INDIRECT($B21&amp;"!"&amp;$B$2&amp;$H$2)</f>
        <v>Minor Positive</v>
      </c>
      <c r="I21" s="79" t="str" cm="1">
        <f t="array" aca="1" ref="I21" ca="1">INDIRECT($B21&amp;"!"&amp;$B$2&amp;$I$2)</f>
        <v>Neutral</v>
      </c>
      <c r="J21" s="79" t="str" cm="1">
        <f t="array" aca="1" ref="J21" ca="1">INDIRECT($B21&amp;"!"&amp;$B$2&amp;$J$2)</f>
        <v>Minor Positive</v>
      </c>
      <c r="K21" s="79" t="str" cm="1">
        <f t="array" aca="1" ref="K21" ca="1">INDIRECT($B21&amp;"!"&amp;$B$2&amp;$K$2)</f>
        <v>Minor Positive</v>
      </c>
      <c r="L21" s="79" t="str" cm="1">
        <f t="array" aca="1" ref="L21" ca="1">INDIRECT($B21&amp;"!"&amp;$B$2&amp;$L$2)</f>
        <v>Neutral</v>
      </c>
      <c r="M21" s="79" t="str" cm="1">
        <f t="array" aca="1" ref="M21" ca="1">INDIRECT($B21&amp;"!"&amp;$B$2&amp;$M$2)</f>
        <v>Minor Negative</v>
      </c>
      <c r="N21" s="79" t="str" cm="1">
        <f t="array" aca="1" ref="N21" ca="1">INDIRECT($B21&amp;"!"&amp;$B$2&amp;$N$2)</f>
        <v>Significant Negative</v>
      </c>
      <c r="O21" s="79" t="str" cm="1">
        <f t="array" aca="1" ref="O21" ca="1">INDIRECT($B21&amp;"!"&amp;$B$2&amp;$O$2)</f>
        <v>Minor Positive</v>
      </c>
      <c r="P21" s="79" t="str" cm="1">
        <f t="array" aca="1" ref="P21" ca="1">INDIRECT($B21&amp;"!"&amp;$B$2&amp;$P$2)</f>
        <v>Neutral</v>
      </c>
      <c r="S21" s="144" t="s">
        <v>173</v>
      </c>
      <c r="T21" s="110" t="str">
        <f t="shared" ref="T21:AG21" ca="1" si="16">INDEX($AK$3:$AK$8,MATCH(C23, $AJ$3:$AJ$8,0))</f>
        <v>+ +</v>
      </c>
      <c r="U21" s="110" t="str">
        <f t="shared" ca="1" si="16"/>
        <v>+ +</v>
      </c>
      <c r="V21" s="110" t="str">
        <f t="shared" ca="1" si="16"/>
        <v>--</v>
      </c>
      <c r="W21" s="110" t="str">
        <f t="shared" ca="1" si="16"/>
        <v>+</v>
      </c>
      <c r="X21" s="110" t="str">
        <f t="shared" ca="1" si="16"/>
        <v>+ +</v>
      </c>
      <c r="Y21" s="110" t="str">
        <f t="shared" ca="1" si="16"/>
        <v>--</v>
      </c>
      <c r="Z21" s="110">
        <f t="shared" ca="1" si="16"/>
        <v>0</v>
      </c>
      <c r="AA21" s="110" t="str">
        <f t="shared" ca="1" si="16"/>
        <v>-</v>
      </c>
      <c r="AB21" s="110" t="str">
        <f t="shared" ca="1" si="16"/>
        <v>+</v>
      </c>
      <c r="AC21" s="110">
        <f t="shared" ca="1" si="16"/>
        <v>0</v>
      </c>
      <c r="AD21" s="110" t="str">
        <f t="shared" ca="1" si="16"/>
        <v>-</v>
      </c>
      <c r="AE21" s="110" t="str">
        <f t="shared" ca="1" si="16"/>
        <v>--</v>
      </c>
      <c r="AF21" s="110" t="str">
        <f t="shared" ca="1" si="16"/>
        <v>--</v>
      </c>
      <c r="AG21" s="110">
        <f t="shared" ca="1" si="16"/>
        <v>0</v>
      </c>
    </row>
    <row r="22" spans="2:33" x14ac:dyDescent="0.35">
      <c r="B22" s="79" t="s">
        <v>172</v>
      </c>
      <c r="C22" s="79" t="str" cm="1">
        <f t="array" aca="1" ref="C22" ca="1">INDIRECT($B22&amp;"!"&amp;$B$2&amp;$C$2)</f>
        <v>Minor Positive</v>
      </c>
      <c r="D22" s="79" t="str" cm="1">
        <f t="array" aca="1" ref="D22" ca="1">INDIRECT($B22&amp;"!"&amp;$B$2&amp;$D$2)</f>
        <v>Neutral</v>
      </c>
      <c r="E22" s="79" t="str" cm="1">
        <f t="array" aca="1" ref="E22" ca="1">INDIRECT($B22&amp;"!"&amp;$B$2&amp;$E$2)</f>
        <v>Neutral</v>
      </c>
      <c r="F22" s="79" t="str" cm="1">
        <f t="array" aca="1" ref="F22" ca="1">INDIRECT($B22&amp;"!"&amp;$B$2&amp;$F$2)</f>
        <v>Minor Positive</v>
      </c>
      <c r="G22" s="79" t="str" cm="1">
        <f t="array" aca="1" ref="G22" ca="1">INDIRECT($B22&amp;"!"&amp;$B$2&amp;$G$2)</f>
        <v>Neutral</v>
      </c>
      <c r="H22" s="79" t="str" cm="1">
        <f t="array" aca="1" ref="H22" ca="1">INDIRECT($B22&amp;"!"&amp;$B$2&amp;$H$2)</f>
        <v>Minor Positive</v>
      </c>
      <c r="I22" s="79" t="str" cm="1">
        <f t="array" aca="1" ref="I22" ca="1">INDIRECT($B22&amp;"!"&amp;$B$2&amp;$I$2)</f>
        <v>Neutral</v>
      </c>
      <c r="J22" s="79" t="str" cm="1">
        <f t="array" aca="1" ref="J22" ca="1">INDIRECT($B22&amp;"!"&amp;$B$2&amp;$J$2)</f>
        <v>Minor Positive</v>
      </c>
      <c r="K22" s="79" t="str" cm="1">
        <f t="array" aca="1" ref="K22" ca="1">INDIRECT($B22&amp;"!"&amp;$B$2&amp;$K$2)</f>
        <v>Minor Positive</v>
      </c>
      <c r="L22" s="79" t="str" cm="1">
        <f t="array" aca="1" ref="L22" ca="1">INDIRECT($B22&amp;"!"&amp;$B$2&amp;$L$2)</f>
        <v>Neutral</v>
      </c>
      <c r="M22" s="79" t="str" cm="1">
        <f t="array" aca="1" ref="M22" ca="1">INDIRECT($B22&amp;"!"&amp;$B$2&amp;$M$2)</f>
        <v>Minor Negative</v>
      </c>
      <c r="N22" s="79" t="str" cm="1">
        <f t="array" aca="1" ref="N22" ca="1">INDIRECT($B22&amp;"!"&amp;$B$2&amp;$N$2)</f>
        <v>Minor Positive</v>
      </c>
      <c r="O22" s="79" t="str" cm="1">
        <f t="array" aca="1" ref="O22" ca="1">INDIRECT($B22&amp;"!"&amp;$B$2&amp;$O$2)</f>
        <v>Minor Negative</v>
      </c>
      <c r="P22" s="79" t="str" cm="1">
        <f t="array" aca="1" ref="P22" ca="1">INDIRECT($B22&amp;"!"&amp;$B$2&amp;$P$2)</f>
        <v>Neutral</v>
      </c>
      <c r="S22" s="147" t="s">
        <v>191</v>
      </c>
      <c r="T22" s="110">
        <f t="shared" ref="T22:AG22" ca="1" si="17">INDEX($AK$3:$AK$8,MATCH(C41, $AJ$3:$AJ$8,0))</f>
        <v>0</v>
      </c>
      <c r="U22" s="110" t="str">
        <f t="shared" ca="1" si="17"/>
        <v>-</v>
      </c>
      <c r="V22" s="110" t="str">
        <f t="shared" ca="1" si="17"/>
        <v>--</v>
      </c>
      <c r="W22" s="110" t="str">
        <f t="shared" ca="1" si="17"/>
        <v>-</v>
      </c>
      <c r="X22" s="110" t="str">
        <f t="shared" ca="1" si="17"/>
        <v>+ +</v>
      </c>
      <c r="Y22" s="110" t="str">
        <f t="shared" ca="1" si="17"/>
        <v>--</v>
      </c>
      <c r="Z22" s="110">
        <f t="shared" ca="1" si="17"/>
        <v>0</v>
      </c>
      <c r="AA22" s="110" t="str">
        <f t="shared" ca="1" si="17"/>
        <v>-</v>
      </c>
      <c r="AB22" s="110" t="str">
        <f t="shared" ca="1" si="17"/>
        <v>+</v>
      </c>
      <c r="AC22" s="110">
        <f t="shared" ca="1" si="17"/>
        <v>0</v>
      </c>
      <c r="AD22" s="110" t="str">
        <f t="shared" ca="1" si="17"/>
        <v>+</v>
      </c>
      <c r="AE22" s="110" t="str">
        <f t="shared" ca="1" si="17"/>
        <v>--</v>
      </c>
      <c r="AF22" s="110" t="str">
        <f t="shared" ca="1" si="17"/>
        <v>--</v>
      </c>
      <c r="AG22" s="110">
        <f t="shared" ca="1" si="17"/>
        <v>0</v>
      </c>
    </row>
    <row r="23" spans="2:33" ht="16" customHeight="1" x14ac:dyDescent="0.35">
      <c r="B23" s="79" t="s">
        <v>173</v>
      </c>
      <c r="C23" s="79" t="str" cm="1">
        <f t="array" aca="1" ref="C23" ca="1">INDIRECT($B23&amp;"!"&amp;$B$2&amp;$C$2)</f>
        <v>Significant Positive</v>
      </c>
      <c r="D23" s="79" t="str" cm="1">
        <f t="array" aca="1" ref="D23" ca="1">INDIRECT($B23&amp;"!"&amp;$B$2&amp;$D$2)</f>
        <v>Significant Positive</v>
      </c>
      <c r="E23" s="79" t="str" cm="1">
        <f t="array" aca="1" ref="E23" ca="1">INDIRECT($B23&amp;"!"&amp;$B$2&amp;$E$2)</f>
        <v>Significant Negative</v>
      </c>
      <c r="F23" s="79" t="str" cm="1">
        <f t="array" aca="1" ref="F23" ca="1">INDIRECT($B23&amp;"!"&amp;$B$2&amp;$F$2)</f>
        <v>Minor Positive</v>
      </c>
      <c r="G23" s="79" t="str" cm="1">
        <f t="array" aca="1" ref="G23" ca="1">INDIRECT($B23&amp;"!"&amp;$B$2&amp;$G$2)</f>
        <v>Significant Positive</v>
      </c>
      <c r="H23" s="79" t="str" cm="1">
        <f t="array" aca="1" ref="H23" ca="1">INDIRECT($B23&amp;"!"&amp;$B$2&amp;$H$2)</f>
        <v>Significant Negative</v>
      </c>
      <c r="I23" s="79" t="str" cm="1">
        <f t="array" aca="1" ref="I23" ca="1">INDIRECT($B23&amp;"!"&amp;$B$2&amp;$I$2)</f>
        <v>Neutral</v>
      </c>
      <c r="J23" s="79" t="str" cm="1">
        <f t="array" aca="1" ref="J23" ca="1">INDIRECT($B23&amp;"!"&amp;$B$2&amp;$J$2)</f>
        <v>Minor Negative</v>
      </c>
      <c r="K23" s="79" t="str" cm="1">
        <f t="array" aca="1" ref="K23" ca="1">INDIRECT($B23&amp;"!"&amp;$B$2&amp;$K$2)</f>
        <v>Minor Positive</v>
      </c>
      <c r="L23" s="79" t="str" cm="1">
        <f t="array" aca="1" ref="L23" ca="1">INDIRECT($B23&amp;"!"&amp;$B$2&amp;$L$2)</f>
        <v>Neutral</v>
      </c>
      <c r="M23" s="79" t="str" cm="1">
        <f t="array" aca="1" ref="M23" ca="1">INDIRECT($B23&amp;"!"&amp;$B$2&amp;$M$2)</f>
        <v>Minor Negative</v>
      </c>
      <c r="N23" s="79" t="str" cm="1">
        <f t="array" aca="1" ref="N23" ca="1">INDIRECT($B23&amp;"!"&amp;$B$2&amp;$N$2)</f>
        <v>Significant Negative</v>
      </c>
      <c r="O23" s="79" t="str" cm="1">
        <f t="array" aca="1" ref="O23" ca="1">INDIRECT($B23&amp;"!"&amp;$B$2&amp;$O$2)</f>
        <v>Significant Negative</v>
      </c>
      <c r="P23" s="79" t="str" cm="1">
        <f t="array" aca="1" ref="P23" ca="1">INDIRECT($B23&amp;"!"&amp;$B$2&amp;$P$2)</f>
        <v>Neutral</v>
      </c>
      <c r="S23" s="145" t="s">
        <v>194</v>
      </c>
      <c r="T23" s="110" t="str">
        <f t="shared" ref="T23:AG23" ca="1" si="18">INDEX($AK$3:$AK$8,MATCH(C44, $AJ$3:$AJ$8,0))</f>
        <v>+ +</v>
      </c>
      <c r="U23" s="110" t="str">
        <f t="shared" ca="1" si="18"/>
        <v>+ +</v>
      </c>
      <c r="V23" s="110" t="str">
        <f t="shared" ca="1" si="18"/>
        <v>+</v>
      </c>
      <c r="W23" s="110" t="str">
        <f t="shared" ca="1" si="18"/>
        <v>+</v>
      </c>
      <c r="X23" s="110" t="str">
        <f t="shared" ca="1" si="18"/>
        <v>+ +</v>
      </c>
      <c r="Y23" s="110" t="str">
        <f t="shared" ca="1" si="18"/>
        <v>+</v>
      </c>
      <c r="Z23" s="110">
        <f t="shared" ca="1" si="18"/>
        <v>0</v>
      </c>
      <c r="AA23" s="110" t="str">
        <f t="shared" ca="1" si="18"/>
        <v>+ +</v>
      </c>
      <c r="AB23" s="110" t="str">
        <f t="shared" ca="1" si="18"/>
        <v>+</v>
      </c>
      <c r="AC23" s="110" t="str">
        <f t="shared" ca="1" si="18"/>
        <v>+</v>
      </c>
      <c r="AD23" s="110" t="str">
        <f t="shared" ca="1" si="18"/>
        <v>+</v>
      </c>
      <c r="AE23" s="110" t="str">
        <f t="shared" ca="1" si="18"/>
        <v>+</v>
      </c>
      <c r="AF23" s="110">
        <f t="shared" ca="1" si="18"/>
        <v>0</v>
      </c>
      <c r="AG23" s="110">
        <f t="shared" ca="1" si="18"/>
        <v>0</v>
      </c>
    </row>
    <row r="24" spans="2:33" ht="16" customHeight="1" x14ac:dyDescent="0.35">
      <c r="B24" s="146" t="s">
        <v>174</v>
      </c>
      <c r="C24" s="79" t="str" cm="1">
        <f t="array" aca="1" ref="C24" ca="1">INDIRECT($B24&amp;"!"&amp;$B$2&amp;$C$2)</f>
        <v>Significant Positive</v>
      </c>
      <c r="D24" s="79" t="str" cm="1">
        <f t="array" aca="1" ref="D24" ca="1">INDIRECT($B24&amp;"!"&amp;$B$2&amp;$D$2)</f>
        <v>Significant Positive</v>
      </c>
      <c r="E24" s="79" t="str" cm="1">
        <f t="array" aca="1" ref="E24" ca="1">INDIRECT($B24&amp;"!"&amp;$B$2&amp;$E$2)</f>
        <v>Significant Positive</v>
      </c>
      <c r="F24" s="79" t="str" cm="1">
        <f t="array" aca="1" ref="F24" ca="1">INDIRECT($B24&amp;"!"&amp;$B$2&amp;$F$2)</f>
        <v>Minor Positive</v>
      </c>
      <c r="G24" s="79" t="str" cm="1">
        <f t="array" aca="1" ref="G24" ca="1">INDIRECT($B24&amp;"!"&amp;$B$2&amp;$G$2)</f>
        <v>Significant Positive</v>
      </c>
      <c r="H24" s="79" t="str" cm="1">
        <f t="array" aca="1" ref="H24" ca="1">INDIRECT($B24&amp;"!"&amp;$B$2&amp;$H$2)</f>
        <v>Significant Positive</v>
      </c>
      <c r="I24" s="79" t="str" cm="1">
        <f t="array" aca="1" ref="I24" ca="1">INDIRECT($B24&amp;"!"&amp;$B$2&amp;$I$2)</f>
        <v>Neutral</v>
      </c>
      <c r="J24" s="79" t="str" cm="1">
        <f t="array" aca="1" ref="J24" ca="1">INDIRECT($B24&amp;"!"&amp;$B$2&amp;$J$2)</f>
        <v>Significant Positive</v>
      </c>
      <c r="K24" s="79" t="str" cm="1">
        <f t="array" aca="1" ref="K24" ca="1">INDIRECT($B24&amp;"!"&amp;$B$2&amp;$K$2)</f>
        <v>Minor Positive</v>
      </c>
      <c r="L24" s="79" t="str" cm="1">
        <f t="array" aca="1" ref="L24" ca="1">INDIRECT($B24&amp;"!"&amp;$B$2&amp;$L$2)</f>
        <v>Neutral</v>
      </c>
      <c r="M24" s="79" t="str" cm="1">
        <f t="array" aca="1" ref="M24" ca="1">INDIRECT($B24&amp;"!"&amp;$B$2&amp;$M$2)</f>
        <v>Minor Negative</v>
      </c>
      <c r="N24" s="79" t="str" cm="1">
        <f t="array" aca="1" ref="N24" ca="1">INDIRECT($B24&amp;"!"&amp;$B$2&amp;$N$2)</f>
        <v>Neutral</v>
      </c>
      <c r="O24" s="79" t="str" cm="1">
        <f t="array" aca="1" ref="O24" ca="1">INDIRECT($B24&amp;"!"&amp;$B$2&amp;$O$2)</f>
        <v>Minor Positive</v>
      </c>
      <c r="P24" s="79" t="str" cm="1">
        <f t="array" aca="1" ref="P24" ca="1">INDIRECT($B24&amp;"!"&amp;$B$2&amp;$P$2)</f>
        <v>Neutral</v>
      </c>
      <c r="S24" s="144" t="s">
        <v>169</v>
      </c>
      <c r="T24" s="110" t="str">
        <f t="shared" ref="T24:AG24" ca="1" si="19">INDEX($AK$3:$AK$8,MATCH(C19, $AJ$3:$AJ$8,0))</f>
        <v>+</v>
      </c>
      <c r="U24" s="110" t="str">
        <f t="shared" ca="1" si="19"/>
        <v>+</v>
      </c>
      <c r="V24" s="110" t="str">
        <f t="shared" ca="1" si="19"/>
        <v>+ +</v>
      </c>
      <c r="W24" s="110" t="str">
        <f t="shared" ca="1" si="19"/>
        <v>+</v>
      </c>
      <c r="X24" s="110" t="str">
        <f t="shared" ca="1" si="19"/>
        <v>+</v>
      </c>
      <c r="Y24" s="110" t="str">
        <f t="shared" ca="1" si="19"/>
        <v>+ +</v>
      </c>
      <c r="Z24" s="110">
        <f t="shared" ca="1" si="19"/>
        <v>0</v>
      </c>
      <c r="AA24" s="110" t="str">
        <f t="shared" ca="1" si="19"/>
        <v>+</v>
      </c>
      <c r="AB24" s="110" t="str">
        <f t="shared" ca="1" si="19"/>
        <v>+</v>
      </c>
      <c r="AC24" s="110" t="str">
        <f t="shared" ca="1" si="19"/>
        <v>+</v>
      </c>
      <c r="AD24" s="110" t="str">
        <f t="shared" ca="1" si="19"/>
        <v>+</v>
      </c>
      <c r="AE24" s="110" t="str">
        <f t="shared" ca="1" si="19"/>
        <v>+</v>
      </c>
      <c r="AF24" s="110" t="str">
        <f t="shared" ca="1" si="19"/>
        <v>+</v>
      </c>
      <c r="AG24" s="110">
        <f t="shared" ca="1" si="19"/>
        <v>0</v>
      </c>
    </row>
    <row r="25" spans="2:33" ht="16" customHeight="1" x14ac:dyDescent="0.35">
      <c r="B25" s="146" t="s">
        <v>175</v>
      </c>
      <c r="C25" s="79" t="str" cm="1">
        <f t="array" aca="1" ref="C25" ca="1">INDIRECT($B25&amp;"!"&amp;$B$2&amp;$C$2)</f>
        <v>Significant Positive</v>
      </c>
      <c r="D25" s="79" t="str" cm="1">
        <f t="array" aca="1" ref="D25" ca="1">INDIRECT($B25&amp;"!"&amp;$B$2&amp;$D$2)</f>
        <v>Significant Positive</v>
      </c>
      <c r="E25" s="79" t="str" cm="1">
        <f t="array" aca="1" ref="E25" ca="1">INDIRECT($B25&amp;"!"&amp;$B$2&amp;$E$2)</f>
        <v>Minor Positive</v>
      </c>
      <c r="F25" s="79" t="str" cm="1">
        <f t="array" aca="1" ref="F25" ca="1">INDIRECT($B25&amp;"!"&amp;$B$2&amp;$F$2)</f>
        <v>Minor Positive</v>
      </c>
      <c r="G25" s="79" t="str" cm="1">
        <f t="array" aca="1" ref="G25" ca="1">INDIRECT($B25&amp;"!"&amp;$B$2&amp;$G$2)</f>
        <v>Significant Positive</v>
      </c>
      <c r="H25" s="79" t="str" cm="1">
        <f t="array" aca="1" ref="H25" ca="1">INDIRECT($B25&amp;"!"&amp;$B$2&amp;$H$2)</f>
        <v>Minor Positive</v>
      </c>
      <c r="I25" s="79" t="str" cm="1">
        <f t="array" aca="1" ref="I25" ca="1">INDIRECT($B25&amp;"!"&amp;$B$2&amp;$I$2)</f>
        <v>Neutral</v>
      </c>
      <c r="J25" s="79" t="str" cm="1">
        <f t="array" aca="1" ref="J25" ca="1">INDIRECT($B25&amp;"!"&amp;$B$2&amp;$J$2)</f>
        <v>Minor Negative</v>
      </c>
      <c r="K25" s="79" t="str" cm="1">
        <f t="array" aca="1" ref="K25" ca="1">INDIRECT($B25&amp;"!"&amp;$B$2&amp;$K$2)</f>
        <v>Minor Positive</v>
      </c>
      <c r="L25" s="79" t="str" cm="1">
        <f t="array" aca="1" ref="L25" ca="1">INDIRECT($B25&amp;"!"&amp;$B$2&amp;$L$2)</f>
        <v>Neutral</v>
      </c>
      <c r="M25" s="79" t="str" cm="1">
        <f t="array" aca="1" ref="M25" ca="1">INDIRECT($B25&amp;"!"&amp;$B$2&amp;$M$2)</f>
        <v>Minor Positive</v>
      </c>
      <c r="N25" s="79" t="str" cm="1">
        <f t="array" aca="1" ref="N25" ca="1">INDIRECT($B25&amp;"!"&amp;$B$2&amp;$N$2)</f>
        <v>Neutral</v>
      </c>
      <c r="O25" s="79" t="str" cm="1">
        <f t="array" aca="1" ref="O25" ca="1">INDIRECT($B25&amp;"!"&amp;$B$2&amp;$O$2)</f>
        <v>Neutral</v>
      </c>
      <c r="P25" s="79" t="str" cm="1">
        <f t="array" aca="1" ref="P25" ca="1">INDIRECT($B25&amp;"!"&amp;$B$2&amp;$P$2)</f>
        <v>Neutral</v>
      </c>
      <c r="S25" s="147" t="s">
        <v>186</v>
      </c>
      <c r="T25" s="110" t="str">
        <f t="shared" ref="T25:AG25" ca="1" si="20">INDEX($AK$3:$AK$8,MATCH(C36, $AJ$3:$AJ$8,0))</f>
        <v>+</v>
      </c>
      <c r="U25" s="110" t="str">
        <f t="shared" ca="1" si="20"/>
        <v>+</v>
      </c>
      <c r="V25" s="110" t="str">
        <f t="shared" ca="1" si="20"/>
        <v>+ +</v>
      </c>
      <c r="W25" s="110" t="str">
        <f t="shared" ca="1" si="20"/>
        <v>+</v>
      </c>
      <c r="X25" s="110" t="str">
        <f t="shared" ca="1" si="20"/>
        <v>+</v>
      </c>
      <c r="Y25" s="110" t="str">
        <f t="shared" ca="1" si="20"/>
        <v>+ +</v>
      </c>
      <c r="Z25" s="110">
        <f t="shared" ca="1" si="20"/>
        <v>0</v>
      </c>
      <c r="AA25" s="110" t="str">
        <f t="shared" ca="1" si="20"/>
        <v>+</v>
      </c>
      <c r="AB25" s="110" t="str">
        <f t="shared" ca="1" si="20"/>
        <v>+</v>
      </c>
      <c r="AC25" s="110" t="str">
        <f t="shared" ca="1" si="20"/>
        <v>+</v>
      </c>
      <c r="AD25" s="110" t="str">
        <f t="shared" ca="1" si="20"/>
        <v>-</v>
      </c>
      <c r="AE25" s="110" t="str">
        <f t="shared" ca="1" si="20"/>
        <v>+</v>
      </c>
      <c r="AF25" s="110" t="str">
        <f t="shared" ca="1" si="20"/>
        <v>+</v>
      </c>
      <c r="AG25" s="110">
        <f t="shared" ca="1" si="20"/>
        <v>0</v>
      </c>
    </row>
    <row r="26" spans="2:33" ht="16" customHeight="1" x14ac:dyDescent="0.35">
      <c r="B26" s="146" t="s">
        <v>176</v>
      </c>
      <c r="C26" s="79" t="str" cm="1">
        <f t="array" aca="1" ref="C26" ca="1">INDIRECT($B26&amp;"!"&amp;$B$2&amp;$C$2)</f>
        <v>Significant Positive</v>
      </c>
      <c r="D26" s="79" t="str" cm="1">
        <f t="array" aca="1" ref="D26" ca="1">INDIRECT($B26&amp;"!"&amp;$B$2&amp;$D$2)</f>
        <v>Significant Positive</v>
      </c>
      <c r="E26" s="79" t="str" cm="1">
        <f t="array" aca="1" ref="E26" ca="1">INDIRECT($B26&amp;"!"&amp;$B$2&amp;$E$2)</f>
        <v>Minor Positive</v>
      </c>
      <c r="F26" s="79" t="str" cm="1">
        <f t="array" aca="1" ref="F26" ca="1">INDIRECT($B26&amp;"!"&amp;$B$2&amp;$F$2)</f>
        <v>Minor Positive</v>
      </c>
      <c r="G26" s="79" t="str" cm="1">
        <f t="array" aca="1" ref="G26" ca="1">INDIRECT($B26&amp;"!"&amp;$B$2&amp;$G$2)</f>
        <v>Significant Positive</v>
      </c>
      <c r="H26" s="79" t="str" cm="1">
        <f t="array" aca="1" ref="H26" ca="1">INDIRECT($B26&amp;"!"&amp;$B$2&amp;$H$2)</f>
        <v>Minor Positive</v>
      </c>
      <c r="I26" s="79" t="str" cm="1">
        <f t="array" aca="1" ref="I26" ca="1">INDIRECT($B26&amp;"!"&amp;$B$2&amp;$I$2)</f>
        <v>Neutral</v>
      </c>
      <c r="J26" s="79" t="str" cm="1">
        <f t="array" aca="1" ref="J26" ca="1">INDIRECT($B26&amp;"!"&amp;$B$2&amp;$J$2)</f>
        <v>Minor Negative</v>
      </c>
      <c r="K26" s="79" t="str" cm="1">
        <f t="array" aca="1" ref="K26" ca="1">INDIRECT($B26&amp;"!"&amp;$B$2&amp;$K$2)</f>
        <v>Minor Positive</v>
      </c>
      <c r="L26" s="79" t="str" cm="1">
        <f t="array" aca="1" ref="L26" ca="1">INDIRECT($B26&amp;"!"&amp;$B$2&amp;$L$2)</f>
        <v>Neutral</v>
      </c>
      <c r="M26" s="79" t="str" cm="1">
        <f t="array" aca="1" ref="M26" ca="1">INDIRECT($B26&amp;"!"&amp;$B$2&amp;$M$2)</f>
        <v>Minor Negative</v>
      </c>
      <c r="N26" s="79" t="str" cm="1">
        <f t="array" aca="1" ref="N26" ca="1">INDIRECT($B26&amp;"!"&amp;$B$2&amp;$N$2)</f>
        <v>Neutral</v>
      </c>
      <c r="O26" s="79" t="str" cm="1">
        <f t="array" aca="1" ref="O26" ca="1">INDIRECT($B26&amp;"!"&amp;$B$2&amp;$O$2)</f>
        <v>Neutral</v>
      </c>
      <c r="P26" s="79" t="str" cm="1">
        <f t="array" aca="1" ref="P26" ca="1">INDIRECT($B26&amp;"!"&amp;$B$2&amp;$P$2)</f>
        <v>Neutral</v>
      </c>
      <c r="S26" s="144" t="s">
        <v>164</v>
      </c>
      <c r="T26" s="110" t="str">
        <f t="shared" ref="T26:AG26" ca="1" si="21">INDEX($AK$3:$AK$8,MATCH(C14, $AJ$3:$AJ$8,0))</f>
        <v>+</v>
      </c>
      <c r="U26" s="110" t="str">
        <f t="shared" ca="1" si="21"/>
        <v>+</v>
      </c>
      <c r="V26" s="110" t="str">
        <f t="shared" ca="1" si="21"/>
        <v>+</v>
      </c>
      <c r="W26" s="110" t="str">
        <f t="shared" ca="1" si="21"/>
        <v>+</v>
      </c>
      <c r="X26" s="110" t="str">
        <f t="shared" ca="1" si="21"/>
        <v>+ +</v>
      </c>
      <c r="Y26" s="110" t="str">
        <f t="shared" ca="1" si="21"/>
        <v>+</v>
      </c>
      <c r="Z26" s="110">
        <f t="shared" ca="1" si="21"/>
        <v>0</v>
      </c>
      <c r="AA26" s="110" t="str">
        <f t="shared" ca="1" si="21"/>
        <v>+</v>
      </c>
      <c r="AB26" s="110" t="str">
        <f t="shared" ca="1" si="21"/>
        <v>+</v>
      </c>
      <c r="AC26" s="110">
        <f t="shared" ca="1" si="21"/>
        <v>0</v>
      </c>
      <c r="AD26" s="110" t="str">
        <f t="shared" ca="1" si="21"/>
        <v>-</v>
      </c>
      <c r="AE26" s="110" t="str">
        <f t="shared" ca="1" si="21"/>
        <v>+</v>
      </c>
      <c r="AF26" s="110" t="str">
        <f t="shared" ca="1" si="21"/>
        <v>-</v>
      </c>
      <c r="AG26" s="110">
        <f t="shared" ca="1" si="21"/>
        <v>0</v>
      </c>
    </row>
    <row r="27" spans="2:33" ht="16" customHeight="1" x14ac:dyDescent="0.35">
      <c r="B27" s="146" t="s">
        <v>177</v>
      </c>
      <c r="C27" s="79" t="str" cm="1">
        <f t="array" aca="1" ref="C27" ca="1">INDIRECT($B27&amp;"!"&amp;$B$2&amp;$C$2)</f>
        <v>Uncertain</v>
      </c>
      <c r="D27" s="79" t="str" cm="1">
        <f t="array" aca="1" ref="D27" ca="1">INDIRECT($B27&amp;"!"&amp;$B$2&amp;$D$2)</f>
        <v>Uncertain</v>
      </c>
      <c r="E27" s="79" t="str" cm="1">
        <f t="array" aca="1" ref="E27" ca="1">INDIRECT($B27&amp;"!"&amp;$B$2&amp;$E$2)</f>
        <v>Minor Positive</v>
      </c>
      <c r="F27" s="79" t="str" cm="1">
        <f t="array" aca="1" ref="F27" ca="1">INDIRECT($B27&amp;"!"&amp;$B$2&amp;$F$2)</f>
        <v>Minor Positive</v>
      </c>
      <c r="G27" s="79" t="str" cm="1">
        <f t="array" aca="1" ref="G27" ca="1">INDIRECT($B27&amp;"!"&amp;$B$2&amp;$G$2)</f>
        <v>Minor Positive</v>
      </c>
      <c r="H27" s="79" t="str" cm="1">
        <f t="array" aca="1" ref="H27" ca="1">INDIRECT($B27&amp;"!"&amp;$B$2&amp;$H$2)</f>
        <v>Minor Positive</v>
      </c>
      <c r="I27" s="79" t="str" cm="1">
        <f t="array" aca="1" ref="I27" ca="1">INDIRECT($B27&amp;"!"&amp;$B$2&amp;$I$2)</f>
        <v>Neutral</v>
      </c>
      <c r="J27" s="79" t="str" cm="1">
        <f t="array" aca="1" ref="J27" ca="1">INDIRECT($B27&amp;"!"&amp;$B$2&amp;$J$2)</f>
        <v>Minor Positive</v>
      </c>
      <c r="K27" s="79" t="str" cm="1">
        <f t="array" aca="1" ref="K27" ca="1">INDIRECT($B27&amp;"!"&amp;$B$2&amp;$K$2)</f>
        <v>Minor Positive</v>
      </c>
      <c r="L27" s="79" t="str" cm="1">
        <f t="array" aca="1" ref="L27" ca="1">INDIRECT($B27&amp;"!"&amp;$B$2&amp;$L$2)</f>
        <v>Minor Positive</v>
      </c>
      <c r="M27" s="79" t="str" cm="1">
        <f t="array" aca="1" ref="M27" ca="1">INDIRECT($B27&amp;"!"&amp;$B$2&amp;$M$2)</f>
        <v>Minor Negative</v>
      </c>
      <c r="N27" s="79" t="str" cm="1">
        <f t="array" aca="1" ref="N27" ca="1">INDIRECT($B27&amp;"!"&amp;$B$2&amp;$N$2)</f>
        <v>Neutral</v>
      </c>
      <c r="O27" s="79" t="str" cm="1">
        <f t="array" aca="1" ref="O27" ca="1">INDIRECT($B27&amp;"!"&amp;$B$2&amp;$O$2)</f>
        <v>Neutral</v>
      </c>
      <c r="P27" s="79" t="str" cm="1">
        <f t="array" aca="1" ref="P27" ca="1">INDIRECT($B27&amp;"!"&amp;$B$2&amp;$P$2)</f>
        <v>Neutral</v>
      </c>
      <c r="S27" s="144" t="s">
        <v>171</v>
      </c>
      <c r="T27" s="110" t="str">
        <f t="shared" ref="T27:AG27" ca="1" si="22">INDEX($AK$3:$AK$8,MATCH(C21, $AJ$3:$AJ$8,0))</f>
        <v>+</v>
      </c>
      <c r="U27" s="110">
        <f t="shared" ca="1" si="22"/>
        <v>0</v>
      </c>
      <c r="V27" s="110">
        <f t="shared" ca="1" si="22"/>
        <v>0</v>
      </c>
      <c r="W27" s="110" t="str">
        <f t="shared" ca="1" si="22"/>
        <v>+</v>
      </c>
      <c r="X27" s="110">
        <f t="shared" ca="1" si="22"/>
        <v>0</v>
      </c>
      <c r="Y27" s="110" t="str">
        <f t="shared" ca="1" si="22"/>
        <v>+</v>
      </c>
      <c r="Z27" s="110">
        <f t="shared" ca="1" si="22"/>
        <v>0</v>
      </c>
      <c r="AA27" s="110" t="str">
        <f t="shared" ca="1" si="22"/>
        <v>+</v>
      </c>
      <c r="AB27" s="110" t="str">
        <f t="shared" ca="1" si="22"/>
        <v>+</v>
      </c>
      <c r="AC27" s="110">
        <f t="shared" ca="1" si="22"/>
        <v>0</v>
      </c>
      <c r="AD27" s="110" t="str">
        <f t="shared" ca="1" si="22"/>
        <v>-</v>
      </c>
      <c r="AE27" s="110" t="str">
        <f t="shared" ca="1" si="22"/>
        <v>--</v>
      </c>
      <c r="AF27" s="110" t="str">
        <f t="shared" ca="1" si="22"/>
        <v>+</v>
      </c>
      <c r="AG27" s="110">
        <f t="shared" ca="1" si="22"/>
        <v>0</v>
      </c>
    </row>
    <row r="28" spans="2:33" ht="16" customHeight="1" x14ac:dyDescent="0.35">
      <c r="B28" s="146" t="s">
        <v>178</v>
      </c>
      <c r="C28" s="79" t="str" cm="1">
        <f t="array" aca="1" ref="C28" ca="1">INDIRECT($B28&amp;"!"&amp;$B$2&amp;$C$2)</f>
        <v>Minor Positive</v>
      </c>
      <c r="D28" s="79" t="str" cm="1">
        <f t="array" aca="1" ref="D28" ca="1">INDIRECT($B28&amp;"!"&amp;$B$2&amp;$D$2)</f>
        <v>Minor Positive</v>
      </c>
      <c r="E28" s="79" t="str" cm="1">
        <f t="array" aca="1" ref="E28" ca="1">INDIRECT($B28&amp;"!"&amp;$B$2&amp;$E$2)</f>
        <v>Significant Positive</v>
      </c>
      <c r="F28" s="79" t="str" cm="1">
        <f t="array" aca="1" ref="F28" ca="1">INDIRECT($B28&amp;"!"&amp;$B$2&amp;$F$2)</f>
        <v>Minor Positive</v>
      </c>
      <c r="G28" s="79" t="str" cm="1">
        <f t="array" aca="1" ref="G28" ca="1">INDIRECT($B28&amp;"!"&amp;$B$2&amp;$G$2)</f>
        <v>Significant Positive</v>
      </c>
      <c r="H28" s="79" t="str" cm="1">
        <f t="array" aca="1" ref="H28" ca="1">INDIRECT($B28&amp;"!"&amp;$B$2&amp;$H$2)</f>
        <v>Significant Positive</v>
      </c>
      <c r="I28" s="79" t="str" cm="1">
        <f t="array" aca="1" ref="I28" ca="1">INDIRECT($B28&amp;"!"&amp;$B$2&amp;$I$2)</f>
        <v>Neutral</v>
      </c>
      <c r="J28" s="79" t="str" cm="1">
        <f t="array" aca="1" ref="J28" ca="1">INDIRECT($B28&amp;"!"&amp;$B$2&amp;$J$2)</f>
        <v>Significant Positive</v>
      </c>
      <c r="K28" s="79" t="str" cm="1">
        <f t="array" aca="1" ref="K28" ca="1">INDIRECT($B28&amp;"!"&amp;$B$2&amp;$K$2)</f>
        <v>Minor Positive</v>
      </c>
      <c r="L28" s="79" t="str" cm="1">
        <f t="array" aca="1" ref="L28" ca="1">INDIRECT($B28&amp;"!"&amp;$B$2&amp;$L$2)</f>
        <v>Minor Positive</v>
      </c>
      <c r="M28" s="79" t="str" cm="1">
        <f t="array" aca="1" ref="M28" ca="1">INDIRECT($B28&amp;"!"&amp;$B$2&amp;$M$2)</f>
        <v>Minor Negative</v>
      </c>
      <c r="N28" s="79" t="str" cm="1">
        <f t="array" aca="1" ref="N28" ca="1">INDIRECT($B28&amp;"!"&amp;$B$2&amp;$N$2)</f>
        <v>Neutral</v>
      </c>
      <c r="O28" s="79" t="str" cm="1">
        <f t="array" aca="1" ref="O28" ca="1">INDIRECT($B28&amp;"!"&amp;$B$2&amp;$O$2)</f>
        <v>Neutral</v>
      </c>
      <c r="P28" s="79" t="str" cm="1">
        <f t="array" aca="1" ref="P28" ca="1">INDIRECT($B28&amp;"!"&amp;$B$2&amp;$P$2)</f>
        <v>Neutral</v>
      </c>
      <c r="S28" s="144" t="s">
        <v>165</v>
      </c>
      <c r="T28" s="110">
        <f t="shared" ref="T28:AG28" ca="1" si="23">INDEX($AK$3:$AK$8,MATCH(C15, $AJ$3:$AJ$8,0))</f>
        <v>0</v>
      </c>
      <c r="U28" s="110">
        <f t="shared" ca="1" si="23"/>
        <v>0</v>
      </c>
      <c r="V28" s="110">
        <f t="shared" ca="1" si="23"/>
        <v>0</v>
      </c>
      <c r="W28" s="110" t="str">
        <f t="shared" ca="1" si="23"/>
        <v>+</v>
      </c>
      <c r="X28" s="110">
        <f t="shared" ca="1" si="23"/>
        <v>0</v>
      </c>
      <c r="Y28" s="110">
        <f t="shared" ca="1" si="23"/>
        <v>0</v>
      </c>
      <c r="Z28" s="110">
        <f t="shared" ca="1" si="23"/>
        <v>0</v>
      </c>
      <c r="AA28" s="110" t="str">
        <f t="shared" ca="1" si="23"/>
        <v>-</v>
      </c>
      <c r="AB28" s="110" t="str">
        <f t="shared" ca="1" si="23"/>
        <v>+</v>
      </c>
      <c r="AC28" s="110">
        <f t="shared" ca="1" si="23"/>
        <v>0</v>
      </c>
      <c r="AD28" s="110" t="str">
        <f t="shared" ca="1" si="23"/>
        <v>+</v>
      </c>
      <c r="AE28" s="110" t="str">
        <f t="shared" ca="1" si="23"/>
        <v>+</v>
      </c>
      <c r="AF28" s="110" t="str">
        <f t="shared" ca="1" si="23"/>
        <v>+</v>
      </c>
      <c r="AG28" s="110">
        <f t="shared" ca="1" si="23"/>
        <v>0</v>
      </c>
    </row>
    <row r="29" spans="2:33" ht="16" customHeight="1" x14ac:dyDescent="0.35">
      <c r="B29" s="146" t="s">
        <v>179</v>
      </c>
      <c r="C29" s="79" t="str" cm="1">
        <f t="array" aca="1" ref="C29" ca="1">INDIRECT($B29&amp;"!"&amp;$B$2&amp;$C$2)</f>
        <v>Minor Positive</v>
      </c>
      <c r="D29" s="79" t="str" cm="1">
        <f t="array" aca="1" ref="D29" ca="1">INDIRECT($B29&amp;"!"&amp;$B$2&amp;$D$2)</f>
        <v>Minor Positive</v>
      </c>
      <c r="E29" s="79" t="str" cm="1">
        <f t="array" aca="1" ref="E29" ca="1">INDIRECT($B29&amp;"!"&amp;$B$2&amp;$E$2)</f>
        <v>Minor Positive</v>
      </c>
      <c r="F29" s="79" t="str" cm="1">
        <f t="array" aca="1" ref="F29" ca="1">INDIRECT($B29&amp;"!"&amp;$B$2&amp;$F$2)</f>
        <v>Minor Positive</v>
      </c>
      <c r="G29" s="79" t="str" cm="1">
        <f t="array" aca="1" ref="G29" ca="1">INDIRECT($B29&amp;"!"&amp;$B$2&amp;$G$2)</f>
        <v>Minor Positive</v>
      </c>
      <c r="H29" s="79" t="str" cm="1">
        <f t="array" aca="1" ref="H29" ca="1">INDIRECT($B29&amp;"!"&amp;$B$2&amp;$H$2)</f>
        <v>Minor Positive</v>
      </c>
      <c r="I29" s="79" t="str" cm="1">
        <f t="array" aca="1" ref="I29" ca="1">INDIRECT($B29&amp;"!"&amp;$B$2&amp;$I$2)</f>
        <v>Neutral</v>
      </c>
      <c r="J29" s="79" t="str" cm="1">
        <f t="array" aca="1" ref="J29" ca="1">INDIRECT($B29&amp;"!"&amp;$B$2&amp;$J$2)</f>
        <v>Minor Positive</v>
      </c>
      <c r="K29" s="79" t="str" cm="1">
        <f t="array" aca="1" ref="K29" ca="1">INDIRECT($B29&amp;"!"&amp;$B$2&amp;$K$2)</f>
        <v>Minor Positive</v>
      </c>
      <c r="L29" s="79" t="str" cm="1">
        <f t="array" aca="1" ref="L29" ca="1">INDIRECT($B29&amp;"!"&amp;$B$2&amp;$L$2)</f>
        <v>Minor Positive</v>
      </c>
      <c r="M29" s="79" t="str" cm="1">
        <f t="array" aca="1" ref="M29" ca="1">INDIRECT($B29&amp;"!"&amp;$B$2&amp;$M$2)</f>
        <v>Minor Positive</v>
      </c>
      <c r="N29" s="79" t="str" cm="1">
        <f t="array" aca="1" ref="N29" ca="1">INDIRECT($B29&amp;"!"&amp;$B$2&amp;$N$2)</f>
        <v>Minor Positive</v>
      </c>
      <c r="O29" s="79" t="str" cm="1">
        <f t="array" aca="1" ref="O29" ca="1">INDIRECT($B29&amp;"!"&amp;$B$2&amp;$O$2)</f>
        <v>Neutral</v>
      </c>
      <c r="P29" s="79" t="str" cm="1">
        <f t="array" aca="1" ref="P29" ca="1">INDIRECT($B29&amp;"!"&amp;$B$2&amp;$P$2)</f>
        <v>Neutral</v>
      </c>
      <c r="S29" s="144" t="s">
        <v>159</v>
      </c>
      <c r="T29" s="110" t="str">
        <f t="shared" ref="T29:AG29" ca="1" si="24">INDEX($AK$3:$AK$8,MATCH(C9, $AJ$3:$AJ$8,0))</f>
        <v>+</v>
      </c>
      <c r="U29" s="110" t="str">
        <f t="shared" ca="1" si="24"/>
        <v>+</v>
      </c>
      <c r="V29" s="110" t="str">
        <f t="shared" ca="1" si="24"/>
        <v>+</v>
      </c>
      <c r="W29" s="110" t="str">
        <f t="shared" ca="1" si="24"/>
        <v>+</v>
      </c>
      <c r="X29" s="110" t="str">
        <f t="shared" ca="1" si="24"/>
        <v>+</v>
      </c>
      <c r="Y29" s="110" t="str">
        <f t="shared" ca="1" si="24"/>
        <v>+</v>
      </c>
      <c r="Z29" s="110">
        <f t="shared" ca="1" si="24"/>
        <v>0</v>
      </c>
      <c r="AA29" s="110" t="str">
        <f t="shared" ca="1" si="24"/>
        <v>+ +</v>
      </c>
      <c r="AB29" s="110" t="str">
        <f t="shared" ca="1" si="24"/>
        <v>+</v>
      </c>
      <c r="AC29" s="110">
        <f t="shared" ca="1" si="24"/>
        <v>0</v>
      </c>
      <c r="AD29" s="110" t="str">
        <f t="shared" ca="1" si="24"/>
        <v>-</v>
      </c>
      <c r="AE29" s="110" t="str">
        <f t="shared" ca="1" si="24"/>
        <v>+</v>
      </c>
      <c r="AF29" s="110">
        <f t="shared" ca="1" si="24"/>
        <v>0</v>
      </c>
      <c r="AG29" s="110">
        <f t="shared" ca="1" si="24"/>
        <v>0</v>
      </c>
    </row>
    <row r="30" spans="2:33" ht="16" customHeight="1" x14ac:dyDescent="0.35">
      <c r="B30" s="146" t="s">
        <v>180</v>
      </c>
      <c r="C30" s="79" t="str" cm="1">
        <f t="array" aca="1" ref="C30" ca="1">INDIRECT($B30&amp;"!"&amp;$B$2&amp;$C$2)</f>
        <v>Uncertain</v>
      </c>
      <c r="D30" s="79" t="str" cm="1">
        <f t="array" aca="1" ref="D30" ca="1">INDIRECT($B30&amp;"!"&amp;$B$2&amp;$D$2)</f>
        <v>Uncertain</v>
      </c>
      <c r="E30" s="79" t="str" cm="1">
        <f t="array" aca="1" ref="E30" ca="1">INDIRECT($B30&amp;"!"&amp;$B$2&amp;$E$2)</f>
        <v>Significant Positive</v>
      </c>
      <c r="F30" s="79" t="str" cm="1">
        <f t="array" aca="1" ref="F30" ca="1">INDIRECT($B30&amp;"!"&amp;$B$2&amp;$F$2)</f>
        <v>Minor Positive</v>
      </c>
      <c r="G30" s="79" t="str" cm="1">
        <f t="array" aca="1" ref="G30" ca="1">INDIRECT($B30&amp;"!"&amp;$B$2&amp;$G$2)</f>
        <v>Minor Positive</v>
      </c>
      <c r="H30" s="79" t="str" cm="1">
        <f t="array" aca="1" ref="H30" ca="1">INDIRECT($B30&amp;"!"&amp;$B$2&amp;$H$2)</f>
        <v>Significant Positive</v>
      </c>
      <c r="I30" s="79" t="str" cm="1">
        <f t="array" aca="1" ref="I30" ca="1">INDIRECT($B30&amp;"!"&amp;$B$2&amp;$I$2)</f>
        <v>Neutral</v>
      </c>
      <c r="J30" s="79" t="str" cm="1">
        <f t="array" aca="1" ref="J30" ca="1">INDIRECT($B30&amp;"!"&amp;$B$2&amp;$J$2)</f>
        <v>Minor Positive</v>
      </c>
      <c r="K30" s="79" t="str" cm="1">
        <f t="array" aca="1" ref="K30" ca="1">INDIRECT($B30&amp;"!"&amp;$B$2&amp;$K$2)</f>
        <v>Minor Negative</v>
      </c>
      <c r="L30" s="79" t="str" cm="1">
        <f t="array" aca="1" ref="L30" ca="1">INDIRECT($B30&amp;"!"&amp;$B$2&amp;$L$2)</f>
        <v>Minor Positive</v>
      </c>
      <c r="M30" s="79" t="str" cm="1">
        <f t="array" aca="1" ref="M30" ca="1">INDIRECT($B30&amp;"!"&amp;$B$2&amp;$M$2)</f>
        <v>Minor Positive</v>
      </c>
      <c r="N30" s="79" t="str" cm="1">
        <f t="array" aca="1" ref="N30" ca="1">INDIRECT($B30&amp;"!"&amp;$B$2&amp;$N$2)</f>
        <v>Minor Positive</v>
      </c>
      <c r="O30" s="79" t="str" cm="1">
        <f t="array" aca="1" ref="O30" ca="1">INDIRECT($B30&amp;"!"&amp;$B$2&amp;$O$2)</f>
        <v>Neutral</v>
      </c>
      <c r="P30" s="79" t="str" cm="1">
        <f t="array" aca="1" ref="P30" ca="1">INDIRECT($B30&amp;"!"&amp;$B$2&amp;$P$2)</f>
        <v>Neutral</v>
      </c>
      <c r="S30" s="147" t="s">
        <v>267</v>
      </c>
      <c r="T30" s="110" t="str">
        <f t="shared" ref="T30:AG30" ca="1" si="25">INDEX($AK$3:$AK$8,MATCH(C43, $AJ$3:$AJ$8,0))</f>
        <v>?</v>
      </c>
      <c r="U30" s="110" t="str">
        <f t="shared" ca="1" si="25"/>
        <v>?</v>
      </c>
      <c r="V30" s="110" t="str">
        <f t="shared" ca="1" si="25"/>
        <v>+</v>
      </c>
      <c r="W30" s="110" t="str">
        <f t="shared" ca="1" si="25"/>
        <v>+</v>
      </c>
      <c r="X30" s="110" t="str">
        <f t="shared" ca="1" si="25"/>
        <v>+</v>
      </c>
      <c r="Y30" s="110" t="str">
        <f t="shared" ca="1" si="25"/>
        <v>+</v>
      </c>
      <c r="Z30" s="110">
        <f t="shared" ca="1" si="25"/>
        <v>0</v>
      </c>
      <c r="AA30" s="110" t="str">
        <f t="shared" ca="1" si="25"/>
        <v>-</v>
      </c>
      <c r="AB30" s="110" t="str">
        <f t="shared" ca="1" si="25"/>
        <v>+</v>
      </c>
      <c r="AC30" s="110" t="str">
        <f t="shared" ca="1" si="25"/>
        <v>+</v>
      </c>
      <c r="AD30" s="110" t="str">
        <f t="shared" ca="1" si="25"/>
        <v>+</v>
      </c>
      <c r="AE30" s="110" t="str">
        <f t="shared" ca="1" si="25"/>
        <v>+</v>
      </c>
      <c r="AF30" s="110">
        <f t="shared" ca="1" si="25"/>
        <v>0</v>
      </c>
      <c r="AG30" s="110">
        <f t="shared" ca="1" si="25"/>
        <v>0</v>
      </c>
    </row>
    <row r="31" spans="2:33" ht="16" customHeight="1" x14ac:dyDescent="0.35">
      <c r="B31" s="146" t="s">
        <v>181</v>
      </c>
      <c r="C31" s="79" t="str" cm="1">
        <f t="array" aca="1" ref="C31" ca="1">INDIRECT($B31&amp;"!"&amp;$B$2&amp;$C$2)</f>
        <v>Uncertain</v>
      </c>
      <c r="D31" s="79" t="str" cm="1">
        <f t="array" aca="1" ref="D31" ca="1">INDIRECT($B31&amp;"!"&amp;$B$2&amp;$D$2)</f>
        <v>Uncertain</v>
      </c>
      <c r="E31" s="79" t="str" cm="1">
        <f t="array" aca="1" ref="E31" ca="1">INDIRECT($B31&amp;"!"&amp;$B$2&amp;$E$2)</f>
        <v>Minor Positive</v>
      </c>
      <c r="F31" s="79" t="str" cm="1">
        <f t="array" aca="1" ref="F31" ca="1">INDIRECT($B31&amp;"!"&amp;$B$2&amp;$F$2)</f>
        <v>Minor Positive</v>
      </c>
      <c r="G31" s="79" t="str" cm="1">
        <f t="array" aca="1" ref="G31" ca="1">INDIRECT($B31&amp;"!"&amp;$B$2&amp;$G$2)</f>
        <v>Minor Positive</v>
      </c>
      <c r="H31" s="79" t="str" cm="1">
        <f t="array" aca="1" ref="H31" ca="1">INDIRECT($B31&amp;"!"&amp;$B$2&amp;$H$2)</f>
        <v>Minor Positive</v>
      </c>
      <c r="I31" s="79" t="str" cm="1">
        <f t="array" aca="1" ref="I31" ca="1">INDIRECT($B31&amp;"!"&amp;$B$2&amp;$I$2)</f>
        <v>Neutral</v>
      </c>
      <c r="J31" s="79" t="str" cm="1">
        <f t="array" aca="1" ref="J31" ca="1">INDIRECT($B31&amp;"!"&amp;$B$2&amp;$J$2)</f>
        <v>Minor Positive</v>
      </c>
      <c r="K31" s="79" t="str" cm="1">
        <f t="array" aca="1" ref="K31" ca="1">INDIRECT($B31&amp;"!"&amp;$B$2&amp;$K$2)</f>
        <v>Minor Positive</v>
      </c>
      <c r="L31" s="79" t="str" cm="1">
        <f t="array" aca="1" ref="L31" ca="1">INDIRECT($B31&amp;"!"&amp;$B$2&amp;$L$2)</f>
        <v>Minor Positive</v>
      </c>
      <c r="M31" s="79" t="str" cm="1">
        <f t="array" aca="1" ref="M31" ca="1">INDIRECT($B31&amp;"!"&amp;$B$2&amp;$M$2)</f>
        <v>Minor Positive</v>
      </c>
      <c r="N31" s="79" t="str" cm="1">
        <f t="array" aca="1" ref="N31" ca="1">INDIRECT($B31&amp;"!"&amp;$B$2&amp;$N$2)</f>
        <v>Minor Positive</v>
      </c>
      <c r="O31" s="79" t="str" cm="1">
        <f t="array" aca="1" ref="O31" ca="1">INDIRECT($B31&amp;"!"&amp;$B$2&amp;$O$2)</f>
        <v>Neutral</v>
      </c>
      <c r="P31" s="79" t="str" cm="1">
        <f t="array" aca="1" ref="P31" ca="1">INDIRECT($B31&amp;"!"&amp;$B$2&amp;$P$2)</f>
        <v>Neutral</v>
      </c>
      <c r="S31" s="147" t="s">
        <v>184</v>
      </c>
      <c r="T31" s="110">
        <f t="shared" ref="T31:AG31" ca="1" si="26">INDEX($AK$3:$AK$8,MATCH(C34, $AJ$3:$AJ$8,0))</f>
        <v>0</v>
      </c>
      <c r="U31" s="110">
        <f t="shared" ca="1" si="26"/>
        <v>0</v>
      </c>
      <c r="V31" s="110" t="str">
        <f t="shared" ca="1" si="26"/>
        <v>+</v>
      </c>
      <c r="W31" s="110" t="str">
        <f t="shared" ca="1" si="26"/>
        <v>+</v>
      </c>
      <c r="X31" s="110" t="str">
        <f t="shared" ca="1" si="26"/>
        <v>+</v>
      </c>
      <c r="Y31" s="110" t="str">
        <f t="shared" ca="1" si="26"/>
        <v>-</v>
      </c>
      <c r="Z31" s="110">
        <f t="shared" ca="1" si="26"/>
        <v>0</v>
      </c>
      <c r="AA31" s="110" t="str">
        <f t="shared" ca="1" si="26"/>
        <v>-</v>
      </c>
      <c r="AB31" s="110" t="str">
        <f t="shared" ca="1" si="26"/>
        <v>-</v>
      </c>
      <c r="AC31" s="110">
        <f t="shared" ca="1" si="26"/>
        <v>0</v>
      </c>
      <c r="AD31" s="110" t="str">
        <f t="shared" ca="1" si="26"/>
        <v>+</v>
      </c>
      <c r="AE31" s="110" t="str">
        <f t="shared" ca="1" si="26"/>
        <v>+</v>
      </c>
      <c r="AF31" s="110">
        <f t="shared" ca="1" si="26"/>
        <v>0</v>
      </c>
      <c r="AG31" s="110">
        <f t="shared" ca="1" si="26"/>
        <v>0</v>
      </c>
    </row>
    <row r="32" spans="2:33" ht="16" customHeight="1" x14ac:dyDescent="0.35">
      <c r="B32" s="146" t="s">
        <v>182</v>
      </c>
      <c r="C32" s="79" t="str" cm="1">
        <f t="array" aca="1" ref="C32" ca="1">INDIRECT($B32&amp;"!"&amp;$B$2&amp;$C$2)</f>
        <v>Minor Positive</v>
      </c>
      <c r="D32" s="79" t="str" cm="1">
        <f t="array" aca="1" ref="D32" ca="1">INDIRECT($B32&amp;"!"&amp;$B$2&amp;$D$2)</f>
        <v>Minor Positive</v>
      </c>
      <c r="E32" s="79" t="str" cm="1">
        <f t="array" aca="1" ref="E32" ca="1">INDIRECT($B32&amp;"!"&amp;$B$2&amp;$E$2)</f>
        <v>Minor Positive</v>
      </c>
      <c r="F32" s="79" t="str" cm="1">
        <f t="array" aca="1" ref="F32" ca="1">INDIRECT($B32&amp;"!"&amp;$B$2&amp;$F$2)</f>
        <v>Minor Positive</v>
      </c>
      <c r="G32" s="79" t="str" cm="1">
        <f t="array" aca="1" ref="G32" ca="1">INDIRECT($B32&amp;"!"&amp;$B$2&amp;$G$2)</f>
        <v>Minor Positive</v>
      </c>
      <c r="H32" s="79" t="str" cm="1">
        <f t="array" aca="1" ref="H32" ca="1">INDIRECT($B32&amp;"!"&amp;$B$2&amp;$H$2)</f>
        <v>Significant Negative</v>
      </c>
      <c r="I32" s="79" t="str" cm="1">
        <f t="array" aca="1" ref="I32" ca="1">INDIRECT($B32&amp;"!"&amp;$B$2&amp;$I$2)</f>
        <v>Neutral</v>
      </c>
      <c r="J32" s="79" t="str" cm="1">
        <f t="array" aca="1" ref="J32" ca="1">INDIRECT($B32&amp;"!"&amp;$B$2&amp;$J$2)</f>
        <v>Minor Positive</v>
      </c>
      <c r="K32" s="79" t="str" cm="1">
        <f t="array" aca="1" ref="K32" ca="1">INDIRECT($B32&amp;"!"&amp;$B$2&amp;$K$2)</f>
        <v>Minor Positive</v>
      </c>
      <c r="L32" s="79" t="str" cm="1">
        <f t="array" aca="1" ref="L32" ca="1">INDIRECT($B32&amp;"!"&amp;$B$2&amp;$L$2)</f>
        <v>Minor Positive</v>
      </c>
      <c r="M32" s="79" t="str" cm="1">
        <f t="array" aca="1" ref="M32" ca="1">INDIRECT($B32&amp;"!"&amp;$B$2&amp;$M$2)</f>
        <v>Minor Positive</v>
      </c>
      <c r="N32" s="79" t="str" cm="1">
        <f t="array" aca="1" ref="N32" ca="1">INDIRECT($B32&amp;"!"&amp;$B$2&amp;$N$2)</f>
        <v>Neutral</v>
      </c>
      <c r="O32" s="79" t="str" cm="1">
        <f t="array" aca="1" ref="O32" ca="1">INDIRECT($B32&amp;"!"&amp;$B$2&amp;$O$2)</f>
        <v>Minor Positive</v>
      </c>
      <c r="P32" s="79" t="str" cm="1">
        <f t="array" aca="1" ref="P32" ca="1">INDIRECT($B32&amp;"!"&amp;$B$2&amp;$P$2)</f>
        <v>Neutral</v>
      </c>
      <c r="S32" s="147" t="s">
        <v>182</v>
      </c>
      <c r="T32" s="110" t="str">
        <f t="shared" ref="T32:AG32" ca="1" si="27">INDEX($AK$3:$AK$8,MATCH(C32, $AJ$3:$AJ$8,0))</f>
        <v>+</v>
      </c>
      <c r="U32" s="110" t="str">
        <f t="shared" ca="1" si="27"/>
        <v>+</v>
      </c>
      <c r="V32" s="110" t="str">
        <f t="shared" ca="1" si="27"/>
        <v>+</v>
      </c>
      <c r="W32" s="110" t="str">
        <f t="shared" ca="1" si="27"/>
        <v>+</v>
      </c>
      <c r="X32" s="110" t="str">
        <f t="shared" ca="1" si="27"/>
        <v>+</v>
      </c>
      <c r="Y32" s="110" t="str">
        <f t="shared" ca="1" si="27"/>
        <v>--</v>
      </c>
      <c r="Z32" s="110">
        <f t="shared" ca="1" si="27"/>
        <v>0</v>
      </c>
      <c r="AA32" s="110" t="str">
        <f t="shared" ca="1" si="27"/>
        <v>+</v>
      </c>
      <c r="AB32" s="110" t="str">
        <f t="shared" ca="1" si="27"/>
        <v>+</v>
      </c>
      <c r="AC32" s="110" t="str">
        <f t="shared" ca="1" si="27"/>
        <v>+</v>
      </c>
      <c r="AD32" s="110" t="str">
        <f t="shared" ca="1" si="27"/>
        <v>+</v>
      </c>
      <c r="AE32" s="110">
        <f t="shared" ca="1" si="27"/>
        <v>0</v>
      </c>
      <c r="AF32" s="110" t="str">
        <f t="shared" ca="1" si="27"/>
        <v>+</v>
      </c>
      <c r="AG32" s="110">
        <f t="shared" ca="1" si="27"/>
        <v>0</v>
      </c>
    </row>
    <row r="33" spans="2:33" ht="16" customHeight="1" x14ac:dyDescent="0.35">
      <c r="B33" s="146" t="s">
        <v>183</v>
      </c>
      <c r="C33" s="79" t="str" cm="1">
        <f t="array" aca="1" ref="C33" ca="1">INDIRECT($B33&amp;"!"&amp;$B$2&amp;$C$2)</f>
        <v>Minor Positive</v>
      </c>
      <c r="D33" s="79" t="str" cm="1">
        <f t="array" aca="1" ref="D33" ca="1">INDIRECT($B33&amp;"!"&amp;$B$2&amp;$D$2)</f>
        <v>Minor Positive</v>
      </c>
      <c r="E33" s="79" t="str" cm="1">
        <f t="array" aca="1" ref="E33" ca="1">INDIRECT($B33&amp;"!"&amp;$B$2&amp;$E$2)</f>
        <v>Minor Positive</v>
      </c>
      <c r="F33" s="79" t="str" cm="1">
        <f t="array" aca="1" ref="F33" ca="1">INDIRECT($B33&amp;"!"&amp;$B$2&amp;$F$2)</f>
        <v>Minor Positive</v>
      </c>
      <c r="G33" s="79" t="str" cm="1">
        <f t="array" aca="1" ref="G33" ca="1">INDIRECT($B33&amp;"!"&amp;$B$2&amp;$G$2)</f>
        <v>Minor Positive</v>
      </c>
      <c r="H33" s="79" t="str" cm="1">
        <f t="array" aca="1" ref="H33" ca="1">INDIRECT($B33&amp;"!"&amp;$B$2&amp;$H$2)</f>
        <v>Minor Positive</v>
      </c>
      <c r="I33" s="79" t="str" cm="1">
        <f t="array" aca="1" ref="I33" ca="1">INDIRECT($B33&amp;"!"&amp;$B$2&amp;$I$2)</f>
        <v>Neutral</v>
      </c>
      <c r="J33" s="79" t="str" cm="1">
        <f t="array" aca="1" ref="J33" ca="1">INDIRECT($B33&amp;"!"&amp;$B$2&amp;$J$2)</f>
        <v>Minor Negative</v>
      </c>
      <c r="K33" s="79" t="str" cm="1">
        <f t="array" aca="1" ref="K33" ca="1">INDIRECT($B33&amp;"!"&amp;$B$2&amp;$K$2)</f>
        <v>Minor Negative</v>
      </c>
      <c r="L33" s="79" t="str" cm="1">
        <f t="array" aca="1" ref="L33" ca="1">INDIRECT($B33&amp;"!"&amp;$B$2&amp;$L$2)</f>
        <v>Minor Positive</v>
      </c>
      <c r="M33" s="79" t="str" cm="1">
        <f t="array" aca="1" ref="M33" ca="1">INDIRECT($B33&amp;"!"&amp;$B$2&amp;$M$2)</f>
        <v>Minor Positive</v>
      </c>
      <c r="N33" s="79" t="str" cm="1">
        <f t="array" aca="1" ref="N33" ca="1">INDIRECT($B33&amp;"!"&amp;$B$2&amp;$N$2)</f>
        <v>Neutral</v>
      </c>
      <c r="O33" s="79" t="str" cm="1">
        <f t="array" aca="1" ref="O33" ca="1">INDIRECT($B33&amp;"!"&amp;$B$2&amp;$O$2)</f>
        <v>Neutral</v>
      </c>
      <c r="P33" s="79" t="str" cm="1">
        <f t="array" aca="1" ref="P33" ca="1">INDIRECT($B33&amp;"!"&amp;$B$2&amp;$P$2)</f>
        <v>Neutral</v>
      </c>
      <c r="S33" s="147" t="s">
        <v>188</v>
      </c>
      <c r="T33" s="110" t="str">
        <f t="shared" ref="T33:AG33" ca="1" si="28">INDEX($AK$3:$AK$8,MATCH(C38, $AJ$3:$AJ$8,0))</f>
        <v>?</v>
      </c>
      <c r="U33" s="110" t="str">
        <f t="shared" ca="1" si="28"/>
        <v>?</v>
      </c>
      <c r="V33" s="110" t="str">
        <f t="shared" ca="1" si="28"/>
        <v>+</v>
      </c>
      <c r="W33" s="110" t="str">
        <f t="shared" ca="1" si="28"/>
        <v>+</v>
      </c>
      <c r="X33" s="110" t="str">
        <f t="shared" ca="1" si="28"/>
        <v>+</v>
      </c>
      <c r="Y33" s="110" t="str">
        <f t="shared" ca="1" si="28"/>
        <v>+</v>
      </c>
      <c r="Z33" s="110">
        <f t="shared" ca="1" si="28"/>
        <v>0</v>
      </c>
      <c r="AA33" s="110" t="str">
        <f t="shared" ca="1" si="28"/>
        <v>-</v>
      </c>
      <c r="AB33" s="110" t="str">
        <f t="shared" ca="1" si="28"/>
        <v>+</v>
      </c>
      <c r="AC33" s="110">
        <f t="shared" ca="1" si="28"/>
        <v>0</v>
      </c>
      <c r="AD33" s="110" t="str">
        <f t="shared" ca="1" si="28"/>
        <v>+</v>
      </c>
      <c r="AE33" s="110" t="str">
        <f t="shared" ca="1" si="28"/>
        <v>+</v>
      </c>
      <c r="AF33" s="110">
        <f t="shared" ca="1" si="28"/>
        <v>0</v>
      </c>
      <c r="AG33" s="110">
        <f t="shared" ca="1" si="28"/>
        <v>0</v>
      </c>
    </row>
    <row r="34" spans="2:33" ht="16" customHeight="1" x14ac:dyDescent="0.35">
      <c r="B34" s="146" t="s">
        <v>184</v>
      </c>
      <c r="C34" s="79" t="str" cm="1">
        <f t="array" aca="1" ref="C34" ca="1">INDIRECT($B34&amp;"!"&amp;$B$2&amp;$C$2)</f>
        <v>Neutral</v>
      </c>
      <c r="D34" s="79" t="str" cm="1">
        <f t="array" aca="1" ref="D34" ca="1">INDIRECT($B34&amp;"!"&amp;$B$2&amp;$D$2)</f>
        <v>Neutral</v>
      </c>
      <c r="E34" s="79" t="str" cm="1">
        <f t="array" aca="1" ref="E34" ca="1">INDIRECT($B34&amp;"!"&amp;$B$2&amp;$E$2)</f>
        <v>Minor Positive</v>
      </c>
      <c r="F34" s="79" t="str" cm="1">
        <f t="array" aca="1" ref="F34" ca="1">INDIRECT($B34&amp;"!"&amp;$B$2&amp;$F$2)</f>
        <v>Minor Positive</v>
      </c>
      <c r="G34" s="79" t="str" cm="1">
        <f t="array" aca="1" ref="G34" ca="1">INDIRECT($B34&amp;"!"&amp;$B$2&amp;$G$2)</f>
        <v>Minor Positive</v>
      </c>
      <c r="H34" s="79" t="str" cm="1">
        <f t="array" aca="1" ref="H34" ca="1">INDIRECT($B34&amp;"!"&amp;$B$2&amp;$H$2)</f>
        <v>Minor Negative</v>
      </c>
      <c r="I34" s="79" t="str" cm="1">
        <f t="array" aca="1" ref="I34" ca="1">INDIRECT($B34&amp;"!"&amp;$B$2&amp;$I$2)</f>
        <v>Neutral</v>
      </c>
      <c r="J34" s="79" t="str" cm="1">
        <f t="array" aca="1" ref="J34" ca="1">INDIRECT($B34&amp;"!"&amp;$B$2&amp;$J$2)</f>
        <v>Minor Negative</v>
      </c>
      <c r="K34" s="79" t="str" cm="1">
        <f t="array" aca="1" ref="K34" ca="1">INDIRECT($B34&amp;"!"&amp;$B$2&amp;$K$2)</f>
        <v>Minor Negative</v>
      </c>
      <c r="L34" s="79" t="str" cm="1">
        <f t="array" aca="1" ref="L34" ca="1">INDIRECT($B34&amp;"!"&amp;$B$2&amp;$L$2)</f>
        <v>Neutral</v>
      </c>
      <c r="M34" s="79" t="str" cm="1">
        <f t="array" aca="1" ref="M34" ca="1">INDIRECT($B34&amp;"!"&amp;$B$2&amp;$M$2)</f>
        <v>Minor Positive</v>
      </c>
      <c r="N34" s="79" t="str" cm="1">
        <f t="array" aca="1" ref="N34" ca="1">INDIRECT($B34&amp;"!"&amp;$B$2&amp;$N$2)</f>
        <v>Minor Positive</v>
      </c>
      <c r="O34" s="79" t="str" cm="1">
        <f t="array" aca="1" ref="O34" ca="1">INDIRECT($B34&amp;"!"&amp;$B$2&amp;$O$2)</f>
        <v>Neutral</v>
      </c>
      <c r="P34" s="79" t="str" cm="1">
        <f t="array" aca="1" ref="P34" ca="1">INDIRECT($B34&amp;"!"&amp;$B$2&amp;$P$2)</f>
        <v>Neutral</v>
      </c>
      <c r="S34" s="147" t="s">
        <v>181</v>
      </c>
      <c r="T34" s="110" t="str">
        <f t="shared" ref="T34:AG34" ca="1" si="29">INDEX($AK$3:$AK$8,MATCH(C31, $AJ$3:$AJ$8,0))</f>
        <v>?</v>
      </c>
      <c r="U34" s="110" t="str">
        <f t="shared" ca="1" si="29"/>
        <v>?</v>
      </c>
      <c r="V34" s="110" t="str">
        <f t="shared" ca="1" si="29"/>
        <v>+</v>
      </c>
      <c r="W34" s="110" t="str">
        <f t="shared" ca="1" si="29"/>
        <v>+</v>
      </c>
      <c r="X34" s="110" t="str">
        <f t="shared" ca="1" si="29"/>
        <v>+</v>
      </c>
      <c r="Y34" s="110" t="str">
        <f t="shared" ca="1" si="29"/>
        <v>+</v>
      </c>
      <c r="Z34" s="110">
        <f t="shared" ca="1" si="29"/>
        <v>0</v>
      </c>
      <c r="AA34" s="110" t="str">
        <f t="shared" ca="1" si="29"/>
        <v>+</v>
      </c>
      <c r="AB34" s="110" t="str">
        <f t="shared" ca="1" si="29"/>
        <v>+</v>
      </c>
      <c r="AC34" s="110" t="str">
        <f t="shared" ca="1" si="29"/>
        <v>+</v>
      </c>
      <c r="AD34" s="110" t="str">
        <f t="shared" ca="1" si="29"/>
        <v>+</v>
      </c>
      <c r="AE34" s="110" t="str">
        <f t="shared" ca="1" si="29"/>
        <v>+</v>
      </c>
      <c r="AF34" s="110">
        <f t="shared" ca="1" si="29"/>
        <v>0</v>
      </c>
      <c r="AG34" s="110">
        <f t="shared" ca="1" si="29"/>
        <v>0</v>
      </c>
    </row>
    <row r="35" spans="2:33" ht="16" customHeight="1" x14ac:dyDescent="0.35">
      <c r="B35" s="146" t="s">
        <v>185</v>
      </c>
      <c r="C35" s="79" t="str" cm="1">
        <f t="array" aca="1" ref="C35" ca="1">INDIRECT($B35&amp;"!"&amp;$B$2&amp;$C$2)</f>
        <v>Neutral</v>
      </c>
      <c r="D35" s="79" t="str" cm="1">
        <f t="array" aca="1" ref="D35" ca="1">INDIRECT($B35&amp;"!"&amp;$B$2&amp;$D$2)</f>
        <v>Neutral</v>
      </c>
      <c r="E35" s="79" t="str" cm="1">
        <f t="array" aca="1" ref="E35" ca="1">INDIRECT($B35&amp;"!"&amp;$B$2&amp;$E$2)</f>
        <v>Neutral</v>
      </c>
      <c r="F35" s="79" t="str" cm="1">
        <f t="array" aca="1" ref="F35" ca="1">INDIRECT($B35&amp;"!"&amp;$B$2&amp;$F$2)</f>
        <v>Neutral</v>
      </c>
      <c r="G35" s="79" t="str" cm="1">
        <f t="array" aca="1" ref="G35" ca="1">INDIRECT($B35&amp;"!"&amp;$B$2&amp;$G$2)</f>
        <v>Minor Positive</v>
      </c>
      <c r="H35" s="79" t="str" cm="1">
        <f t="array" aca="1" ref="H35" ca="1">INDIRECT($B35&amp;"!"&amp;$B$2&amp;$H$2)</f>
        <v>Minor Negative</v>
      </c>
      <c r="I35" s="79" t="str" cm="1">
        <f t="array" aca="1" ref="I35" ca="1">INDIRECT($B35&amp;"!"&amp;$B$2&amp;$I$2)</f>
        <v>Neutral</v>
      </c>
      <c r="J35" s="79" t="str" cm="1">
        <f t="array" aca="1" ref="J35" ca="1">INDIRECT($B35&amp;"!"&amp;$B$2&amp;$J$2)</f>
        <v>Minor Negative</v>
      </c>
      <c r="K35" s="79" t="str" cm="1">
        <f t="array" aca="1" ref="K35" ca="1">INDIRECT($B35&amp;"!"&amp;$B$2&amp;$K$2)</f>
        <v>Minor Positive</v>
      </c>
      <c r="L35" s="79" t="str" cm="1">
        <f t="array" aca="1" ref="L35" ca="1">INDIRECT($B35&amp;"!"&amp;$B$2&amp;$L$2)</f>
        <v>Neutral</v>
      </c>
      <c r="M35" s="79" t="str" cm="1">
        <f t="array" aca="1" ref="M35" ca="1">INDIRECT($B35&amp;"!"&amp;$B$2&amp;$M$2)</f>
        <v>Minor Positive</v>
      </c>
      <c r="N35" s="79" t="str" cm="1">
        <f t="array" aca="1" ref="N35" ca="1">INDIRECT($B35&amp;"!"&amp;$B$2&amp;$N$2)</f>
        <v>Neutral</v>
      </c>
      <c r="O35" s="79" t="str" cm="1">
        <f t="array" aca="1" ref="O35" ca="1">INDIRECT($B35&amp;"!"&amp;$B$2&amp;$O$2)</f>
        <v>Minor Positive</v>
      </c>
      <c r="P35" s="79" t="str" cm="1">
        <f t="array" aca="1" ref="P35" ca="1">INDIRECT($B35&amp;"!"&amp;$B$2&amp;$P$2)</f>
        <v>Neutral</v>
      </c>
      <c r="S35" s="144" t="s">
        <v>172</v>
      </c>
      <c r="T35" s="110" t="str">
        <f t="shared" ref="T35:AG35" ca="1" si="30">INDEX($AK$3:$AK$8,MATCH(C22, $AJ$3:$AJ$8,0))</f>
        <v>+</v>
      </c>
      <c r="U35" s="110">
        <f t="shared" ca="1" si="30"/>
        <v>0</v>
      </c>
      <c r="V35" s="110">
        <f t="shared" ca="1" si="30"/>
        <v>0</v>
      </c>
      <c r="W35" s="110" t="str">
        <f t="shared" ca="1" si="30"/>
        <v>+</v>
      </c>
      <c r="X35" s="110">
        <f t="shared" ca="1" si="30"/>
        <v>0</v>
      </c>
      <c r="Y35" s="110" t="str">
        <f t="shared" ca="1" si="30"/>
        <v>+</v>
      </c>
      <c r="Z35" s="110">
        <f t="shared" ca="1" si="30"/>
        <v>0</v>
      </c>
      <c r="AA35" s="110" t="str">
        <f t="shared" ca="1" si="30"/>
        <v>+</v>
      </c>
      <c r="AB35" s="110" t="str">
        <f t="shared" ca="1" si="30"/>
        <v>+</v>
      </c>
      <c r="AC35" s="110">
        <f t="shared" ca="1" si="30"/>
        <v>0</v>
      </c>
      <c r="AD35" s="110" t="str">
        <f t="shared" ca="1" si="30"/>
        <v>-</v>
      </c>
      <c r="AE35" s="110" t="str">
        <f t="shared" ca="1" si="30"/>
        <v>+</v>
      </c>
      <c r="AF35" s="110" t="str">
        <f t="shared" ca="1" si="30"/>
        <v>-</v>
      </c>
      <c r="AG35" s="110">
        <f t="shared" ca="1" si="30"/>
        <v>0</v>
      </c>
    </row>
    <row r="36" spans="2:33" ht="16" customHeight="1" x14ac:dyDescent="0.35">
      <c r="B36" s="146" t="s">
        <v>186</v>
      </c>
      <c r="C36" s="79" t="str" cm="1">
        <f t="array" aca="1" ref="C36" ca="1">INDIRECT($B36&amp;"!"&amp;$B$2&amp;$C$2)</f>
        <v>Minor Positive</v>
      </c>
      <c r="D36" s="79" t="str" cm="1">
        <f t="array" aca="1" ref="D36" ca="1">INDIRECT($B36&amp;"!"&amp;$B$2&amp;$D$2)</f>
        <v>Minor Positive</v>
      </c>
      <c r="E36" s="79" t="str" cm="1">
        <f t="array" aca="1" ref="E36" ca="1">INDIRECT($B36&amp;"!"&amp;$B$2&amp;$E$2)</f>
        <v>Significant Positive</v>
      </c>
      <c r="F36" s="79" t="str" cm="1">
        <f t="array" aca="1" ref="F36" ca="1">INDIRECT($B36&amp;"!"&amp;$B$2&amp;$F$2)</f>
        <v>Minor Positive</v>
      </c>
      <c r="G36" s="79" t="str" cm="1">
        <f t="array" aca="1" ref="G36" ca="1">INDIRECT($B36&amp;"!"&amp;$B$2&amp;$G$2)</f>
        <v>Minor Positive</v>
      </c>
      <c r="H36" s="79" t="str" cm="1">
        <f t="array" aca="1" ref="H36" ca="1">INDIRECT($B36&amp;"!"&amp;$B$2&amp;$H$2)</f>
        <v>Significant Positive</v>
      </c>
      <c r="I36" s="79" t="str" cm="1">
        <f t="array" aca="1" ref="I36" ca="1">INDIRECT($B36&amp;"!"&amp;$B$2&amp;$I$2)</f>
        <v>Neutral</v>
      </c>
      <c r="J36" s="79" t="str" cm="1">
        <f t="array" aca="1" ref="J36" ca="1">INDIRECT($B36&amp;"!"&amp;$B$2&amp;$J$2)</f>
        <v>Minor Positive</v>
      </c>
      <c r="K36" s="79" t="str" cm="1">
        <f t="array" aca="1" ref="K36" ca="1">INDIRECT($B36&amp;"!"&amp;$B$2&amp;$K$2)</f>
        <v>Minor Positive</v>
      </c>
      <c r="L36" s="79" t="str" cm="1">
        <f t="array" aca="1" ref="L36" ca="1">INDIRECT($B36&amp;"!"&amp;$B$2&amp;$L$2)</f>
        <v>Minor Positive</v>
      </c>
      <c r="M36" s="79" t="str" cm="1">
        <f t="array" aca="1" ref="M36" ca="1">INDIRECT($B36&amp;"!"&amp;$B$2&amp;$M$2)</f>
        <v>Minor Negative</v>
      </c>
      <c r="N36" s="79" t="str" cm="1">
        <f t="array" aca="1" ref="N36" ca="1">INDIRECT($B36&amp;"!"&amp;$B$2&amp;$N$2)</f>
        <v>Minor Positive</v>
      </c>
      <c r="O36" s="79" t="str" cm="1">
        <f t="array" aca="1" ref="O36" ca="1">INDIRECT($B36&amp;"!"&amp;$B$2&amp;$O$2)</f>
        <v>Minor Positive</v>
      </c>
      <c r="P36" s="79" t="str" cm="1">
        <f t="array" aca="1" ref="P36" ca="1">INDIRECT($B36&amp;"!"&amp;$B$2&amp;$P$2)</f>
        <v>Neutral</v>
      </c>
      <c r="S36" s="147" t="s">
        <v>185</v>
      </c>
      <c r="T36" s="110">
        <f t="shared" ref="T36:AG36" ca="1" si="31">INDEX($AK$3:$AK$8,MATCH(C35, $AJ$3:$AJ$8,0))</f>
        <v>0</v>
      </c>
      <c r="U36" s="110">
        <f t="shared" ca="1" si="31"/>
        <v>0</v>
      </c>
      <c r="V36" s="110">
        <f t="shared" ca="1" si="31"/>
        <v>0</v>
      </c>
      <c r="W36" s="110">
        <f t="shared" ca="1" si="31"/>
        <v>0</v>
      </c>
      <c r="X36" s="110" t="str">
        <f t="shared" ca="1" si="31"/>
        <v>+</v>
      </c>
      <c r="Y36" s="110" t="str">
        <f t="shared" ca="1" si="31"/>
        <v>-</v>
      </c>
      <c r="Z36" s="110">
        <f t="shared" ca="1" si="31"/>
        <v>0</v>
      </c>
      <c r="AA36" s="110" t="str">
        <f t="shared" ca="1" si="31"/>
        <v>-</v>
      </c>
      <c r="AB36" s="110" t="str">
        <f t="shared" ca="1" si="31"/>
        <v>+</v>
      </c>
      <c r="AC36" s="110">
        <f t="shared" ca="1" si="31"/>
        <v>0</v>
      </c>
      <c r="AD36" s="110" t="str">
        <f t="shared" ca="1" si="31"/>
        <v>+</v>
      </c>
      <c r="AE36" s="110">
        <f t="shared" ca="1" si="31"/>
        <v>0</v>
      </c>
      <c r="AF36" s="110" t="str">
        <f t="shared" ca="1" si="31"/>
        <v>+</v>
      </c>
      <c r="AG36" s="110">
        <f t="shared" ca="1" si="31"/>
        <v>0</v>
      </c>
    </row>
    <row r="37" spans="2:33" ht="16" customHeight="1" x14ac:dyDescent="0.35">
      <c r="B37" s="146" t="s">
        <v>187</v>
      </c>
      <c r="C37" s="79" t="str" cm="1">
        <f t="array" aca="1" ref="C37" ca="1">INDIRECT($B37&amp;"!"&amp;$B$2&amp;$C$2)</f>
        <v>Significant Positive</v>
      </c>
      <c r="D37" s="79" t="str" cm="1">
        <f t="array" aca="1" ref="D37" ca="1">INDIRECT($B37&amp;"!"&amp;$B$2&amp;$D$2)</f>
        <v>Significant Positive</v>
      </c>
      <c r="E37" s="79" t="str" cm="1">
        <f t="array" aca="1" ref="E37" ca="1">INDIRECT($B37&amp;"!"&amp;$B$2&amp;$E$2)</f>
        <v>Significant Positive</v>
      </c>
      <c r="F37" s="79" t="str" cm="1">
        <f t="array" aca="1" ref="F37" ca="1">INDIRECT($B37&amp;"!"&amp;$B$2&amp;$F$2)</f>
        <v>Significant Positive</v>
      </c>
      <c r="G37" s="79" t="str" cm="1">
        <f t="array" aca="1" ref="G37" ca="1">INDIRECT($B37&amp;"!"&amp;$B$2&amp;$G$2)</f>
        <v>Significant Positive</v>
      </c>
      <c r="H37" s="79" t="str" cm="1">
        <f t="array" aca="1" ref="H37" ca="1">INDIRECT($B37&amp;"!"&amp;$B$2&amp;$H$2)</f>
        <v>Significant Positive</v>
      </c>
      <c r="I37" s="79" t="str" cm="1">
        <f t="array" aca="1" ref="I37" ca="1">INDIRECT($B37&amp;"!"&amp;$B$2&amp;$I$2)</f>
        <v>Neutral</v>
      </c>
      <c r="J37" s="79" t="str" cm="1">
        <f t="array" aca="1" ref="J37" ca="1">INDIRECT($B37&amp;"!"&amp;$B$2&amp;$J$2)</f>
        <v>Significant Positive</v>
      </c>
      <c r="K37" s="79" t="str" cm="1">
        <f t="array" aca="1" ref="K37" ca="1">INDIRECT($B37&amp;"!"&amp;$B$2&amp;$K$2)</f>
        <v>Minor Positive</v>
      </c>
      <c r="L37" s="79" t="str" cm="1">
        <f t="array" aca="1" ref="L37" ca="1">INDIRECT($B37&amp;"!"&amp;$B$2&amp;$L$2)</f>
        <v>Minor Positive</v>
      </c>
      <c r="M37" s="79" t="str" cm="1">
        <f t="array" aca="1" ref="M37" ca="1">INDIRECT($B37&amp;"!"&amp;$B$2&amp;$M$2)</f>
        <v>Minor Negative</v>
      </c>
      <c r="N37" s="79" t="str" cm="1">
        <f t="array" aca="1" ref="N37" ca="1">INDIRECT($B37&amp;"!"&amp;$B$2&amp;$N$2)</f>
        <v>Neutral</v>
      </c>
      <c r="O37" s="79" t="str" cm="1">
        <f t="array" aca="1" ref="O37" ca="1">INDIRECT($B37&amp;"!"&amp;$B$2&amp;$O$2)</f>
        <v>Neutral</v>
      </c>
      <c r="P37" s="79" t="str" cm="1">
        <f t="array" aca="1" ref="P37" ca="1">INDIRECT($B37&amp;"!"&amp;$B$2&amp;$P$2)</f>
        <v>Neutral</v>
      </c>
      <c r="S37" s="144" t="s">
        <v>170</v>
      </c>
      <c r="T37" s="110" t="str">
        <f t="shared" ref="T37:AG37" ca="1" si="32">INDEX($AK$3:$AK$8,MATCH(C20, $AJ$3:$AJ$8,0))</f>
        <v>+</v>
      </c>
      <c r="U37" s="110" t="str">
        <f t="shared" ca="1" si="32"/>
        <v>+</v>
      </c>
      <c r="V37" s="110">
        <f t="shared" ca="1" si="32"/>
        <v>0</v>
      </c>
      <c r="W37" s="110" t="str">
        <f t="shared" ca="1" si="32"/>
        <v>+</v>
      </c>
      <c r="X37" s="110" t="str">
        <f t="shared" ca="1" si="32"/>
        <v>?</v>
      </c>
      <c r="Y37" s="110" t="str">
        <f t="shared" ca="1" si="32"/>
        <v>-</v>
      </c>
      <c r="Z37" s="110">
        <f t="shared" ca="1" si="32"/>
        <v>0</v>
      </c>
      <c r="AA37" s="110" t="str">
        <f t="shared" ca="1" si="32"/>
        <v>-</v>
      </c>
      <c r="AB37" s="110" t="str">
        <f t="shared" ca="1" si="32"/>
        <v>+</v>
      </c>
      <c r="AC37" s="110">
        <f t="shared" ca="1" si="32"/>
        <v>0</v>
      </c>
      <c r="AD37" s="110" t="str">
        <f t="shared" ca="1" si="32"/>
        <v>+</v>
      </c>
      <c r="AE37" s="110">
        <f t="shared" ca="1" si="32"/>
        <v>0</v>
      </c>
      <c r="AF37" s="110" t="str">
        <f t="shared" ca="1" si="32"/>
        <v>-</v>
      </c>
      <c r="AG37" s="110">
        <f t="shared" ca="1" si="32"/>
        <v>0</v>
      </c>
    </row>
    <row r="38" spans="2:33" ht="16" customHeight="1" x14ac:dyDescent="0.35">
      <c r="B38" s="146" t="s">
        <v>188</v>
      </c>
      <c r="C38" s="79" t="str" cm="1">
        <f t="array" aca="1" ref="C38" ca="1">INDIRECT($B38&amp;"!"&amp;$B$2&amp;$C$2)</f>
        <v>Uncertain</v>
      </c>
      <c r="D38" s="79" t="str" cm="1">
        <f t="array" aca="1" ref="D38" ca="1">INDIRECT($B38&amp;"!"&amp;$B$2&amp;$D$2)</f>
        <v>Uncertain</v>
      </c>
      <c r="E38" s="79" t="str" cm="1">
        <f t="array" aca="1" ref="E38" ca="1">INDIRECT($B38&amp;"!"&amp;$B$2&amp;$E$2)</f>
        <v>Minor Positive</v>
      </c>
      <c r="F38" s="79" t="str" cm="1">
        <f t="array" aca="1" ref="F38" ca="1">INDIRECT($B38&amp;"!"&amp;$B$2&amp;$F$2)</f>
        <v>Minor Positive</v>
      </c>
      <c r="G38" s="79" t="str" cm="1">
        <f t="array" aca="1" ref="G38" ca="1">INDIRECT($B38&amp;"!"&amp;$B$2&amp;$G$2)</f>
        <v>Minor Positive</v>
      </c>
      <c r="H38" s="79" t="str" cm="1">
        <f t="array" aca="1" ref="H38" ca="1">INDIRECT($B38&amp;"!"&amp;$B$2&amp;$H$2)</f>
        <v>Minor Positive</v>
      </c>
      <c r="I38" s="79" t="str" cm="1">
        <f t="array" aca="1" ref="I38" ca="1">INDIRECT($B38&amp;"!"&amp;$B$2&amp;$I$2)</f>
        <v>Neutral</v>
      </c>
      <c r="J38" s="79" t="str" cm="1">
        <f t="array" aca="1" ref="J38" ca="1">INDIRECT($B38&amp;"!"&amp;$B$2&amp;$J$2)</f>
        <v>Minor Negative</v>
      </c>
      <c r="K38" s="79" t="str" cm="1">
        <f t="array" aca="1" ref="K38" ca="1">INDIRECT($B38&amp;"!"&amp;$B$2&amp;$K$2)</f>
        <v>Minor Positive</v>
      </c>
      <c r="L38" s="79" t="str" cm="1">
        <f t="array" aca="1" ref="L38" ca="1">INDIRECT($B38&amp;"!"&amp;$B$2&amp;$L$2)</f>
        <v>Neutral</v>
      </c>
      <c r="M38" s="79" t="str" cm="1">
        <f t="array" aca="1" ref="M38" ca="1">INDIRECT($B38&amp;"!"&amp;$B$2&amp;$M$2)</f>
        <v>Minor Positive</v>
      </c>
      <c r="N38" s="79" t="str" cm="1">
        <f t="array" aca="1" ref="N38" ca="1">INDIRECT($B38&amp;"!"&amp;$B$2&amp;$N$2)</f>
        <v>Minor Positive</v>
      </c>
      <c r="O38" s="79" t="str" cm="1">
        <f t="array" aca="1" ref="O38" ca="1">INDIRECT($B38&amp;"!"&amp;$B$2&amp;$O$2)</f>
        <v>Neutral</v>
      </c>
      <c r="P38" s="79" t="str" cm="1">
        <f t="array" aca="1" ref="P38" ca="1">INDIRECT($B38&amp;"!"&amp;$B$2&amp;$P$2)</f>
        <v>Neutral</v>
      </c>
      <c r="S38" s="144" t="s">
        <v>166</v>
      </c>
      <c r="T38" s="110" t="str">
        <f t="shared" ref="T38:AG38" ca="1" si="33">INDEX($AK$3:$AK$8,MATCH(C16, $AJ$3:$AJ$8,0))</f>
        <v>+ +</v>
      </c>
      <c r="U38" s="110" t="str">
        <f t="shared" ca="1" si="33"/>
        <v>+</v>
      </c>
      <c r="V38" s="110" t="str">
        <f t="shared" ca="1" si="33"/>
        <v>+ +</v>
      </c>
      <c r="W38" s="110" t="str">
        <f t="shared" ca="1" si="33"/>
        <v>+</v>
      </c>
      <c r="X38" s="110" t="str">
        <f t="shared" ca="1" si="33"/>
        <v>+ +</v>
      </c>
      <c r="Y38" s="110" t="str">
        <f t="shared" ca="1" si="33"/>
        <v>+ +</v>
      </c>
      <c r="Z38" s="110">
        <f t="shared" ca="1" si="33"/>
        <v>0</v>
      </c>
      <c r="AA38" s="110" t="str">
        <f t="shared" ca="1" si="33"/>
        <v>+</v>
      </c>
      <c r="AB38" s="110" t="str">
        <f t="shared" ca="1" si="33"/>
        <v>+</v>
      </c>
      <c r="AC38" s="110" t="str">
        <f t="shared" ca="1" si="33"/>
        <v>+</v>
      </c>
      <c r="AD38" s="110" t="str">
        <f t="shared" ca="1" si="33"/>
        <v>+</v>
      </c>
      <c r="AE38" s="110">
        <f t="shared" ca="1" si="33"/>
        <v>0</v>
      </c>
      <c r="AF38" s="110">
        <f t="shared" ca="1" si="33"/>
        <v>0</v>
      </c>
      <c r="AG38" s="110">
        <f t="shared" ca="1" si="33"/>
        <v>0</v>
      </c>
    </row>
    <row r="39" spans="2:33" ht="16" customHeight="1" x14ac:dyDescent="0.35">
      <c r="B39" s="146" t="s">
        <v>189</v>
      </c>
      <c r="C39" s="79" t="str" cm="1">
        <f t="array" aca="1" ref="C39" ca="1">INDIRECT($B39&amp;"!"&amp;$B$2&amp;$C$2)</f>
        <v>Uncertain</v>
      </c>
      <c r="D39" s="79" t="str" cm="1">
        <f t="array" aca="1" ref="D39" ca="1">INDIRECT($B39&amp;"!"&amp;$B$2&amp;$D$2)</f>
        <v>Uncertain</v>
      </c>
      <c r="E39" s="79" t="str" cm="1">
        <f t="array" aca="1" ref="E39" ca="1">INDIRECT($B39&amp;"!"&amp;$B$2&amp;$E$2)</f>
        <v>Significant Positive</v>
      </c>
      <c r="F39" s="79" t="str" cm="1">
        <f t="array" aca="1" ref="F39" ca="1">INDIRECT($B39&amp;"!"&amp;$B$2&amp;$F$2)</f>
        <v>Minor Positive</v>
      </c>
      <c r="G39" s="79" t="str" cm="1">
        <f t="array" aca="1" ref="G39" ca="1">INDIRECT($B39&amp;"!"&amp;$B$2&amp;$G$2)</f>
        <v>Significant Positive</v>
      </c>
      <c r="H39" s="79" t="str" cm="1">
        <f t="array" aca="1" ref="H39" ca="1">INDIRECT($B39&amp;"!"&amp;$B$2&amp;$H$2)</f>
        <v>Significant Positive</v>
      </c>
      <c r="I39" s="79" t="str" cm="1">
        <f t="array" aca="1" ref="I39" ca="1">INDIRECT($B39&amp;"!"&amp;$B$2&amp;$I$2)</f>
        <v>Neutral</v>
      </c>
      <c r="J39" s="79" t="str" cm="1">
        <f t="array" aca="1" ref="J39" ca="1">INDIRECT($B39&amp;"!"&amp;$B$2&amp;$J$2)</f>
        <v>Minor Positive</v>
      </c>
      <c r="K39" s="79" t="str" cm="1">
        <f t="array" aca="1" ref="K39" ca="1">INDIRECT($B39&amp;"!"&amp;$B$2&amp;$K$2)</f>
        <v>Minor Positive</v>
      </c>
      <c r="L39" s="79" t="str" cm="1">
        <f t="array" aca="1" ref="L39" ca="1">INDIRECT($B39&amp;"!"&amp;$B$2&amp;$L$2)</f>
        <v>Neutral</v>
      </c>
      <c r="M39" s="79" t="str" cm="1">
        <f t="array" aca="1" ref="M39" ca="1">INDIRECT($B39&amp;"!"&amp;$B$2&amp;$M$2)</f>
        <v>Minor Negative</v>
      </c>
      <c r="N39" s="79" t="str" cm="1">
        <f t="array" aca="1" ref="N39" ca="1">INDIRECT($B39&amp;"!"&amp;$B$2&amp;$N$2)</f>
        <v>Neutral</v>
      </c>
      <c r="O39" s="79" t="str" cm="1">
        <f t="array" aca="1" ref="O39" ca="1">INDIRECT($B39&amp;"!"&amp;$B$2&amp;$O$2)</f>
        <v>Minor Positive</v>
      </c>
      <c r="P39" s="79" t="str" cm="1">
        <f t="array" aca="1" ref="P39" ca="1">INDIRECT($B39&amp;"!"&amp;$B$2&amp;$P$2)</f>
        <v>Neutral</v>
      </c>
      <c r="S39" s="147" t="s">
        <v>183</v>
      </c>
      <c r="T39" s="110" t="str">
        <f t="shared" ref="T39:AG39" ca="1" si="34">INDEX($AK$3:$AK$8,MATCH(C33, $AJ$3:$AJ$8,0))</f>
        <v>+</v>
      </c>
      <c r="U39" s="110" t="str">
        <f t="shared" ca="1" si="34"/>
        <v>+</v>
      </c>
      <c r="V39" s="110" t="str">
        <f t="shared" ca="1" si="34"/>
        <v>+</v>
      </c>
      <c r="W39" s="110" t="str">
        <f t="shared" ca="1" si="34"/>
        <v>+</v>
      </c>
      <c r="X39" s="110" t="str">
        <f t="shared" ca="1" si="34"/>
        <v>+</v>
      </c>
      <c r="Y39" s="110" t="str">
        <f t="shared" ca="1" si="34"/>
        <v>+</v>
      </c>
      <c r="Z39" s="110">
        <f t="shared" ca="1" si="34"/>
        <v>0</v>
      </c>
      <c r="AA39" s="110" t="str">
        <f t="shared" ca="1" si="34"/>
        <v>-</v>
      </c>
      <c r="AB39" s="110" t="str">
        <f t="shared" ca="1" si="34"/>
        <v>-</v>
      </c>
      <c r="AC39" s="110" t="str">
        <f t="shared" ca="1" si="34"/>
        <v>+</v>
      </c>
      <c r="AD39" s="110" t="str">
        <f t="shared" ca="1" si="34"/>
        <v>+</v>
      </c>
      <c r="AE39" s="110">
        <f t="shared" ca="1" si="34"/>
        <v>0</v>
      </c>
      <c r="AF39" s="110">
        <f t="shared" ca="1" si="34"/>
        <v>0</v>
      </c>
      <c r="AG39" s="110">
        <f t="shared" ca="1" si="34"/>
        <v>0</v>
      </c>
    </row>
    <row r="40" spans="2:33" ht="16" customHeight="1" x14ac:dyDescent="0.35">
      <c r="B40" s="146" t="s">
        <v>190</v>
      </c>
      <c r="C40" s="79" t="str" cm="1">
        <f t="array" aca="1" ref="C40" ca="1">INDIRECT($B40&amp;"!"&amp;$B$2&amp;$C$2)</f>
        <v>Uncertain</v>
      </c>
      <c r="D40" s="79" t="str" cm="1">
        <f t="array" aca="1" ref="D40" ca="1">INDIRECT($B40&amp;"!"&amp;$B$2&amp;$D$2)</f>
        <v>Uncertain</v>
      </c>
      <c r="E40" s="79" t="str" cm="1">
        <f t="array" aca="1" ref="E40" ca="1">INDIRECT($B40&amp;"!"&amp;$B$2&amp;$E$2)</f>
        <v>Significant Positive</v>
      </c>
      <c r="F40" s="79" t="str" cm="1">
        <f t="array" aca="1" ref="F40" ca="1">INDIRECT($B40&amp;"!"&amp;$B$2&amp;$F$2)</f>
        <v>Uncertain</v>
      </c>
      <c r="G40" s="79" t="str" cm="1">
        <f t="array" aca="1" ref="G40" ca="1">INDIRECT($B40&amp;"!"&amp;$B$2&amp;$G$2)</f>
        <v>Minor Positive</v>
      </c>
      <c r="H40" s="79" t="str" cm="1">
        <f t="array" aca="1" ref="H40" ca="1">INDIRECT($B40&amp;"!"&amp;$B$2&amp;$H$2)</f>
        <v>Significant Positive</v>
      </c>
      <c r="I40" s="79" t="str" cm="1">
        <f t="array" aca="1" ref="I40" ca="1">INDIRECT($B40&amp;"!"&amp;$B$2&amp;$I$2)</f>
        <v>Neutral</v>
      </c>
      <c r="J40" s="79" t="str" cm="1">
        <f t="array" aca="1" ref="J40" ca="1">INDIRECT($B40&amp;"!"&amp;$B$2&amp;$J$2)</f>
        <v>Minor Positive</v>
      </c>
      <c r="K40" s="79" t="str" cm="1">
        <f t="array" aca="1" ref="K40" ca="1">INDIRECT($B40&amp;"!"&amp;$B$2&amp;$K$2)</f>
        <v>Minor Positive</v>
      </c>
      <c r="L40" s="79" t="str" cm="1">
        <f t="array" aca="1" ref="L40" ca="1">INDIRECT($B40&amp;"!"&amp;$B$2&amp;$L$2)</f>
        <v>Minor Positive</v>
      </c>
      <c r="M40" s="79" t="str" cm="1">
        <f t="array" aca="1" ref="M40" ca="1">INDIRECT($B40&amp;"!"&amp;$B$2&amp;$M$2)</f>
        <v>Minor Negative</v>
      </c>
      <c r="N40" s="79" t="str" cm="1">
        <f t="array" aca="1" ref="N40" ca="1">INDIRECT($B40&amp;"!"&amp;$B$2&amp;$N$2)</f>
        <v>Neutral</v>
      </c>
      <c r="O40" s="79" t="str" cm="1">
        <f t="array" aca="1" ref="O40" ca="1">INDIRECT($B40&amp;"!"&amp;$B$2&amp;$O$2)</f>
        <v>Minor Positive</v>
      </c>
      <c r="P40" s="79" t="str" cm="1">
        <f t="array" aca="1" ref="P40" ca="1">INDIRECT($B40&amp;"!"&amp;$B$2&amp;$P$2)</f>
        <v>Neutral</v>
      </c>
      <c r="S40" s="147" t="s">
        <v>192</v>
      </c>
      <c r="T40" s="110">
        <f t="shared" ref="T40:AG40" ca="1" si="35">INDEX($AK$3:$AK$8,MATCH(C42, $AJ$3:$AJ$8,0))</f>
        <v>0</v>
      </c>
      <c r="U40" s="110">
        <f t="shared" ca="1" si="35"/>
        <v>0</v>
      </c>
      <c r="V40" s="110">
        <f t="shared" ca="1" si="35"/>
        <v>0</v>
      </c>
      <c r="W40" s="110" t="str">
        <f t="shared" ca="1" si="35"/>
        <v>+</v>
      </c>
      <c r="X40" s="110" t="str">
        <f t="shared" ca="1" si="35"/>
        <v>+</v>
      </c>
      <c r="Y40" s="110" t="str">
        <f t="shared" ca="1" si="35"/>
        <v>-</v>
      </c>
      <c r="Z40" s="110">
        <f t="shared" ca="1" si="35"/>
        <v>0</v>
      </c>
      <c r="AA40" s="110" t="str">
        <f t="shared" ca="1" si="35"/>
        <v>-</v>
      </c>
      <c r="AB40" s="110" t="str">
        <f t="shared" ca="1" si="35"/>
        <v>+</v>
      </c>
      <c r="AC40" s="110">
        <f t="shared" ca="1" si="35"/>
        <v>0</v>
      </c>
      <c r="AD40" s="110" t="str">
        <f t="shared" ca="1" si="35"/>
        <v>-</v>
      </c>
      <c r="AE40" s="110">
        <f t="shared" ca="1" si="35"/>
        <v>0</v>
      </c>
      <c r="AF40" s="110" t="str">
        <f t="shared" ca="1" si="35"/>
        <v>-</v>
      </c>
      <c r="AG40" s="110">
        <f t="shared" ca="1" si="35"/>
        <v>0</v>
      </c>
    </row>
    <row r="41" spans="2:33" ht="16" customHeight="1" x14ac:dyDescent="0.35">
      <c r="B41" s="146" t="s">
        <v>191</v>
      </c>
      <c r="C41" s="79" t="str" cm="1">
        <f t="array" aca="1" ref="C41" ca="1">INDIRECT($B41&amp;"!"&amp;$B$2&amp;$C$2)</f>
        <v>Neutral</v>
      </c>
      <c r="D41" s="79" t="str" cm="1">
        <f t="array" aca="1" ref="D41" ca="1">INDIRECT($B41&amp;"!"&amp;$B$2&amp;$D$2)</f>
        <v>Minor Negative</v>
      </c>
      <c r="E41" s="79" t="str" cm="1">
        <f t="array" aca="1" ref="E41" ca="1">INDIRECT($B41&amp;"!"&amp;$B$2&amp;$E$2)</f>
        <v>Significant Negative</v>
      </c>
      <c r="F41" s="79" t="str" cm="1">
        <f t="array" aca="1" ref="F41" ca="1">INDIRECT($B41&amp;"!"&amp;$B$2&amp;$F$2)</f>
        <v>Minor Negative</v>
      </c>
      <c r="G41" s="79" t="str" cm="1">
        <f t="array" aca="1" ref="G41" ca="1">INDIRECT($B41&amp;"!"&amp;$B$2&amp;$G$2)</f>
        <v>Significant Positive</v>
      </c>
      <c r="H41" s="79" t="str" cm="1">
        <f t="array" aca="1" ref="H41" ca="1">INDIRECT($B41&amp;"!"&amp;$B$2&amp;$H$2)</f>
        <v>Significant Negative</v>
      </c>
      <c r="I41" s="79" t="str" cm="1">
        <f t="array" aca="1" ref="I41" ca="1">INDIRECT($B41&amp;"!"&amp;$B$2&amp;$I$2)</f>
        <v>Neutral</v>
      </c>
      <c r="J41" s="79" t="str" cm="1">
        <f t="array" aca="1" ref="J41" ca="1">INDIRECT($B41&amp;"!"&amp;$B$2&amp;$J$2)</f>
        <v>Minor Negative</v>
      </c>
      <c r="K41" s="79" t="str" cm="1">
        <f t="array" aca="1" ref="K41" ca="1">INDIRECT($B41&amp;"!"&amp;$B$2&amp;$K$2)</f>
        <v>Minor Positive</v>
      </c>
      <c r="L41" s="79" t="str" cm="1">
        <f t="array" aca="1" ref="L41" ca="1">INDIRECT($B41&amp;"!"&amp;$B$2&amp;$L$2)</f>
        <v>Neutral</v>
      </c>
      <c r="M41" s="79" t="str" cm="1">
        <f t="array" aca="1" ref="M41" ca="1">INDIRECT($B41&amp;"!"&amp;$B$2&amp;$M$2)</f>
        <v>Minor Positive</v>
      </c>
      <c r="N41" s="79" t="str" cm="1">
        <f t="array" aca="1" ref="N41" ca="1">INDIRECT($B41&amp;"!"&amp;$B$2&amp;$N$2)</f>
        <v>Significant Negative</v>
      </c>
      <c r="O41" s="79" t="str" cm="1">
        <f t="array" aca="1" ref="O41" ca="1">INDIRECT($B41&amp;"!"&amp;$B$2&amp;$O$2)</f>
        <v>Significant Negative</v>
      </c>
      <c r="P41" s="79" t="str" cm="1">
        <f t="array" aca="1" ref="P41" ca="1">INDIRECT($B41&amp;"!"&amp;$B$2&amp;$P$2)</f>
        <v>Neutral</v>
      </c>
      <c r="S41" s="144" t="s">
        <v>167</v>
      </c>
      <c r="T41" s="110" t="str">
        <f t="shared" ref="T41:AG41" ca="1" si="36">INDEX($AK$3:$AK$8,MATCH(C17, $AJ$3:$AJ$8,0))</f>
        <v>-</v>
      </c>
      <c r="U41" s="110" t="str">
        <f t="shared" ca="1" si="36"/>
        <v>+</v>
      </c>
      <c r="V41" s="110" t="str">
        <f t="shared" ca="1" si="36"/>
        <v>+</v>
      </c>
      <c r="W41" s="110" t="str">
        <f t="shared" ca="1" si="36"/>
        <v>+</v>
      </c>
      <c r="X41" s="110" t="str">
        <f t="shared" ca="1" si="36"/>
        <v>+</v>
      </c>
      <c r="Y41" s="110" t="str">
        <f t="shared" ca="1" si="36"/>
        <v>+</v>
      </c>
      <c r="Z41" s="110">
        <f t="shared" ca="1" si="36"/>
        <v>0</v>
      </c>
      <c r="AA41" s="110" t="str">
        <f t="shared" ca="1" si="36"/>
        <v>-</v>
      </c>
      <c r="AB41" s="110" t="str">
        <f t="shared" ca="1" si="36"/>
        <v>+</v>
      </c>
      <c r="AC41" s="110">
        <f t="shared" ca="1" si="36"/>
        <v>0</v>
      </c>
      <c r="AD41" s="110" t="str">
        <f t="shared" ca="1" si="36"/>
        <v>+</v>
      </c>
      <c r="AE41" s="110">
        <f t="shared" ca="1" si="36"/>
        <v>0</v>
      </c>
      <c r="AF41" s="110" t="str">
        <f t="shared" ca="1" si="36"/>
        <v>-</v>
      </c>
      <c r="AG41" s="110">
        <f t="shared" ca="1" si="36"/>
        <v>0</v>
      </c>
    </row>
    <row r="42" spans="2:33" ht="16" customHeight="1" x14ac:dyDescent="0.35">
      <c r="B42" s="146" t="s">
        <v>192</v>
      </c>
      <c r="C42" s="79" t="str" cm="1">
        <f t="array" aca="1" ref="C42" ca="1">INDIRECT($B42&amp;"!"&amp;$B$2&amp;$C$2)</f>
        <v>Neutral</v>
      </c>
      <c r="D42" s="79" t="str" cm="1">
        <f t="array" aca="1" ref="D42" ca="1">INDIRECT($B42&amp;"!"&amp;$B$2&amp;$D$2)</f>
        <v>Neutral</v>
      </c>
      <c r="E42" s="79" t="str" cm="1">
        <f t="array" aca="1" ref="E42" ca="1">INDIRECT($B42&amp;"!"&amp;$B$2&amp;$E$2)</f>
        <v>Neutral</v>
      </c>
      <c r="F42" s="79" t="str" cm="1">
        <f t="array" aca="1" ref="F42" ca="1">INDIRECT($B42&amp;"!"&amp;$B$2&amp;$F$2)</f>
        <v>Minor Positive</v>
      </c>
      <c r="G42" s="79" t="str" cm="1">
        <f t="array" aca="1" ref="G42" ca="1">INDIRECT($B42&amp;"!"&amp;$B$2&amp;$G$2)</f>
        <v>Minor Positive</v>
      </c>
      <c r="H42" s="79" t="str" cm="1">
        <f t="array" aca="1" ref="H42" ca="1">INDIRECT($B42&amp;"!"&amp;$B$2&amp;$H$2)</f>
        <v>Minor Negative</v>
      </c>
      <c r="I42" s="79" t="str" cm="1">
        <f t="array" aca="1" ref="I42" ca="1">INDIRECT($B42&amp;"!"&amp;$B$2&amp;$I$2)</f>
        <v>Neutral</v>
      </c>
      <c r="J42" s="79" t="str" cm="1">
        <f t="array" aca="1" ref="J42" ca="1">INDIRECT($B42&amp;"!"&amp;$B$2&amp;$J$2)</f>
        <v>Minor Negative</v>
      </c>
      <c r="K42" s="79" t="str" cm="1">
        <f t="array" aca="1" ref="K42" ca="1">INDIRECT($B42&amp;"!"&amp;$B$2&amp;$K$2)</f>
        <v>Minor Positive</v>
      </c>
      <c r="L42" s="79" t="str" cm="1">
        <f t="array" aca="1" ref="L42" ca="1">INDIRECT($B42&amp;"!"&amp;$B$2&amp;$L$2)</f>
        <v>Neutral</v>
      </c>
      <c r="M42" s="79" t="str" cm="1">
        <f t="array" aca="1" ref="M42" ca="1">INDIRECT($B42&amp;"!"&amp;$B$2&amp;$M$2)</f>
        <v>Minor Negative</v>
      </c>
      <c r="N42" s="79" t="str" cm="1">
        <f t="array" aca="1" ref="N42" ca="1">INDIRECT($B42&amp;"!"&amp;$B$2&amp;$N$2)</f>
        <v>Neutral</v>
      </c>
      <c r="O42" s="79" t="str" cm="1">
        <f t="array" aca="1" ref="O42" ca="1">INDIRECT($B42&amp;"!"&amp;$B$2&amp;$O$2)</f>
        <v>Minor Negative</v>
      </c>
      <c r="P42" s="79" t="str" cm="1">
        <f t="array" aca="1" ref="P42" ca="1">INDIRECT($B42&amp;"!"&amp;$B$2&amp;$P$2)</f>
        <v>Neutral</v>
      </c>
      <c r="S42" s="144" t="s">
        <v>160</v>
      </c>
      <c r="T42" s="110" t="str">
        <f t="shared" ref="T42:AG42" ca="1" si="37">INDEX($AK$3:$AK$8,MATCH(C10, $AJ$3:$AJ$8,0))</f>
        <v>-</v>
      </c>
      <c r="U42" s="110" t="str">
        <f t="shared" ca="1" si="37"/>
        <v>+</v>
      </c>
      <c r="V42" s="110" t="str">
        <f t="shared" ca="1" si="37"/>
        <v>+</v>
      </c>
      <c r="W42" s="110" t="str">
        <f t="shared" ca="1" si="37"/>
        <v>+</v>
      </c>
      <c r="X42" s="110" t="str">
        <f t="shared" ca="1" si="37"/>
        <v>+</v>
      </c>
      <c r="Y42" s="110" t="str">
        <f t="shared" ca="1" si="37"/>
        <v>+</v>
      </c>
      <c r="Z42" s="110">
        <f t="shared" ca="1" si="37"/>
        <v>0</v>
      </c>
      <c r="AA42" s="110" t="str">
        <f t="shared" ca="1" si="37"/>
        <v>-</v>
      </c>
      <c r="AB42" s="110" t="str">
        <f t="shared" ca="1" si="37"/>
        <v>+</v>
      </c>
      <c r="AC42" s="110">
        <f t="shared" ca="1" si="37"/>
        <v>0</v>
      </c>
      <c r="AD42" s="110" t="str">
        <f t="shared" ca="1" si="37"/>
        <v>-</v>
      </c>
      <c r="AE42" s="110" t="str">
        <f t="shared" ca="1" si="37"/>
        <v>+</v>
      </c>
      <c r="AF42" s="110">
        <f t="shared" ca="1" si="37"/>
        <v>0</v>
      </c>
      <c r="AG42" s="110">
        <f t="shared" ca="1" si="37"/>
        <v>0</v>
      </c>
    </row>
    <row r="43" spans="2:33" ht="16" customHeight="1" x14ac:dyDescent="0.35">
      <c r="B43" s="146" t="s">
        <v>267</v>
      </c>
      <c r="C43" s="79" t="str" cm="1">
        <f t="array" aca="1" ref="C43" ca="1">INDIRECT($B43&amp;"!"&amp;$B$2&amp;$C$2)</f>
        <v>Uncertain</v>
      </c>
      <c r="D43" s="79" t="str" cm="1">
        <f t="array" aca="1" ref="D43" ca="1">INDIRECT($B43&amp;"!"&amp;$B$2&amp;$D$2)</f>
        <v>Uncertain</v>
      </c>
      <c r="E43" s="79" t="str" cm="1">
        <f t="array" aca="1" ref="E43" ca="1">INDIRECT($B43&amp;"!"&amp;$B$2&amp;$E$2)</f>
        <v>Minor Positive</v>
      </c>
      <c r="F43" s="79" t="str" cm="1">
        <f t="array" aca="1" ref="F43" ca="1">INDIRECT($B43&amp;"!"&amp;$B$2&amp;$F$2)</f>
        <v>Minor Positive</v>
      </c>
      <c r="G43" s="79" t="str" cm="1">
        <f t="array" aca="1" ref="G43" ca="1">INDIRECT($B43&amp;"!"&amp;$B$2&amp;$G$2)</f>
        <v>Minor Positive</v>
      </c>
      <c r="H43" s="79" t="str" cm="1">
        <f t="array" aca="1" ref="H43" ca="1">INDIRECT($B43&amp;"!"&amp;$B$2&amp;$H$2)</f>
        <v>Minor Positive</v>
      </c>
      <c r="I43" s="79" t="str" cm="1">
        <f t="array" aca="1" ref="I43" ca="1">INDIRECT($B43&amp;"!"&amp;$B$2&amp;$I$2)</f>
        <v>Neutral</v>
      </c>
      <c r="J43" s="79" t="str" cm="1">
        <f t="array" aca="1" ref="J43" ca="1">INDIRECT($B43&amp;"!"&amp;$B$2&amp;$J$2)</f>
        <v>Minor Negative</v>
      </c>
      <c r="K43" s="79" t="str" cm="1">
        <f t="array" aca="1" ref="K43" ca="1">INDIRECT($B43&amp;"!"&amp;$B$2&amp;$K$2)</f>
        <v>Minor Positive</v>
      </c>
      <c r="L43" s="79" t="str" cm="1">
        <f t="array" aca="1" ref="L43" ca="1">INDIRECT($B43&amp;"!"&amp;$B$2&amp;$L$2)</f>
        <v>Minor Positive</v>
      </c>
      <c r="M43" s="79" t="str" cm="1">
        <f t="array" aca="1" ref="M43" ca="1">INDIRECT($B43&amp;"!"&amp;$B$2&amp;$M$2)</f>
        <v>Minor Positive</v>
      </c>
      <c r="N43" s="79" t="str" cm="1">
        <f t="array" aca="1" ref="N43" ca="1">INDIRECT($B43&amp;"!"&amp;$B$2&amp;$N$2)</f>
        <v>Minor Positive</v>
      </c>
      <c r="O43" s="79" t="str" cm="1">
        <f t="array" aca="1" ref="O43" ca="1">INDIRECT($B43&amp;"!"&amp;$B$2&amp;$O$2)</f>
        <v>Neutral</v>
      </c>
      <c r="P43" s="79" t="str" cm="1">
        <f t="array" aca="1" ref="P43" ca="1">INDIRECT($B43&amp;"!"&amp;$B$2&amp;$P$2)</f>
        <v>Neutral</v>
      </c>
      <c r="S43" s="144" t="s">
        <v>168</v>
      </c>
      <c r="T43" s="110" t="str">
        <f t="shared" ref="T43:AG43" ca="1" si="38">INDEX($AK$3:$AK$8,MATCH(C18, $AJ$3:$AJ$8,0))</f>
        <v>+ +</v>
      </c>
      <c r="U43" s="110" t="str">
        <f t="shared" ca="1" si="38"/>
        <v>+</v>
      </c>
      <c r="V43" s="110" t="str">
        <f t="shared" ca="1" si="38"/>
        <v>+</v>
      </c>
      <c r="W43" s="110" t="str">
        <f t="shared" ca="1" si="38"/>
        <v>+</v>
      </c>
      <c r="X43" s="110" t="str">
        <f t="shared" ca="1" si="38"/>
        <v>+ +</v>
      </c>
      <c r="Y43" s="110" t="str">
        <f t="shared" ca="1" si="38"/>
        <v>+</v>
      </c>
      <c r="Z43" s="110">
        <f t="shared" ca="1" si="38"/>
        <v>0</v>
      </c>
      <c r="AA43" s="110" t="str">
        <f t="shared" ca="1" si="38"/>
        <v>+</v>
      </c>
      <c r="AB43" s="110" t="str">
        <f t="shared" ca="1" si="38"/>
        <v>+</v>
      </c>
      <c r="AC43" s="110">
        <f t="shared" ca="1" si="38"/>
        <v>0</v>
      </c>
      <c r="AD43" s="110" t="str">
        <f t="shared" ca="1" si="38"/>
        <v>+</v>
      </c>
      <c r="AE43" s="110">
        <f t="shared" ca="1" si="38"/>
        <v>0</v>
      </c>
      <c r="AF43" s="110" t="str">
        <f t="shared" ca="1" si="38"/>
        <v>-</v>
      </c>
      <c r="AG43" s="110">
        <f t="shared" ca="1" si="38"/>
        <v>0</v>
      </c>
    </row>
    <row r="44" spans="2:33" x14ac:dyDescent="0.35">
      <c r="B44" s="146" t="s">
        <v>194</v>
      </c>
      <c r="C44" s="79" t="str" cm="1">
        <f t="array" aca="1" ref="C44" ca="1">INDIRECT($B44&amp;"!"&amp;$B$2&amp;$C$2)</f>
        <v>Significant Positive</v>
      </c>
      <c r="D44" s="79" t="str" cm="1">
        <f t="array" aca="1" ref="D44" ca="1">INDIRECT($B44&amp;"!"&amp;$B$2&amp;$D$2)</f>
        <v>Significant Positive</v>
      </c>
      <c r="E44" s="79" t="str" cm="1">
        <f t="array" aca="1" ref="E44" ca="1">INDIRECT($B44&amp;"!"&amp;$B$2&amp;$E$2)</f>
        <v>Minor Positive</v>
      </c>
      <c r="F44" s="79" t="str" cm="1">
        <f t="array" aca="1" ref="F44" ca="1">INDIRECT($B44&amp;"!"&amp;$B$2&amp;$F$2)</f>
        <v>Minor Positive</v>
      </c>
      <c r="G44" s="79" t="str" cm="1">
        <f t="array" aca="1" ref="G44" ca="1">INDIRECT($B44&amp;"!"&amp;$B$2&amp;$G$2)</f>
        <v>Significant Positive</v>
      </c>
      <c r="H44" s="79" t="str" cm="1">
        <f t="array" aca="1" ref="H44" ca="1">INDIRECT($B44&amp;"!"&amp;$B$2&amp;$H$2)</f>
        <v>Minor Positive</v>
      </c>
      <c r="I44" s="79" t="str" cm="1">
        <f t="array" aca="1" ref="I44" ca="1">INDIRECT($B44&amp;"!"&amp;$B$2&amp;$I$2)</f>
        <v>Neutral</v>
      </c>
      <c r="J44" s="79" t="str" cm="1">
        <f t="array" aca="1" ref="J44" ca="1">INDIRECT($B44&amp;"!"&amp;$B$2&amp;$J$2)</f>
        <v>Significant Positive</v>
      </c>
      <c r="K44" s="79" t="str" cm="1">
        <f t="array" aca="1" ref="K44" ca="1">INDIRECT($B44&amp;"!"&amp;$B$2&amp;$K$2)</f>
        <v>Minor Positive</v>
      </c>
      <c r="L44" s="79" t="str" cm="1">
        <f t="array" aca="1" ref="L44" ca="1">INDIRECT($B44&amp;"!"&amp;$B$2&amp;$L$2)</f>
        <v>Minor Positive</v>
      </c>
      <c r="M44" s="79" t="str" cm="1">
        <f t="array" aca="1" ref="M44" ca="1">INDIRECT($B44&amp;"!"&amp;$B$2&amp;$M$2)</f>
        <v>Minor Positive</v>
      </c>
      <c r="N44" s="79" t="str" cm="1">
        <f t="array" aca="1" ref="N44" ca="1">INDIRECT($B44&amp;"!"&amp;$B$2&amp;$N$2)</f>
        <v>Minor Positive</v>
      </c>
      <c r="O44" s="79" t="str" cm="1">
        <f t="array" aca="1" ref="O44" ca="1">INDIRECT($B44&amp;"!"&amp;$B$2&amp;$O$2)</f>
        <v>Neutral</v>
      </c>
      <c r="P44" s="79" t="str" cm="1">
        <f t="array" aca="1" ref="P44" ca="1">INDIRECT($B44&amp;"!"&amp;$B$2&amp;$P$2)</f>
        <v>Neutral</v>
      </c>
      <c r="S44" s="144" t="s">
        <v>161</v>
      </c>
      <c r="T44" s="110" t="str">
        <f t="shared" ref="T44:AG44" ca="1" si="39">INDEX($AK$3:$AK$8,MATCH(C11, $AJ$3:$AJ$8,0))</f>
        <v>+</v>
      </c>
      <c r="U44" s="110" t="str">
        <f t="shared" ca="1" si="39"/>
        <v>-</v>
      </c>
      <c r="V44" s="110" t="str">
        <f t="shared" ca="1" si="39"/>
        <v>+</v>
      </c>
      <c r="W44" s="110" t="str">
        <f t="shared" ca="1" si="39"/>
        <v>+</v>
      </c>
      <c r="X44" s="110" t="str">
        <f t="shared" ca="1" si="39"/>
        <v>+ +</v>
      </c>
      <c r="Y44" s="110" t="str">
        <f t="shared" ca="1" si="39"/>
        <v>+</v>
      </c>
      <c r="Z44" s="110">
        <f t="shared" ca="1" si="39"/>
        <v>0</v>
      </c>
      <c r="AA44" s="110" t="str">
        <f t="shared" ca="1" si="39"/>
        <v>+</v>
      </c>
      <c r="AB44" s="110" t="str">
        <f t="shared" ca="1" si="39"/>
        <v>+</v>
      </c>
      <c r="AC44" s="110">
        <f t="shared" ca="1" si="39"/>
        <v>0</v>
      </c>
      <c r="AD44" s="110" t="str">
        <f t="shared" ca="1" si="39"/>
        <v>-</v>
      </c>
      <c r="AE44" s="110" t="str">
        <f t="shared" ca="1" si="39"/>
        <v>+</v>
      </c>
      <c r="AF44" s="110" t="str">
        <f t="shared" ca="1" si="39"/>
        <v>+</v>
      </c>
      <c r="AG44" s="110">
        <f t="shared" ca="1" si="39"/>
        <v>0</v>
      </c>
    </row>
  </sheetData>
  <sheetProtection algorithmName="SHA-512" hashValue="4/v6B6Gu+Mz62XtLBl6qHpJCoS0Y4mWG+Wpg7Mvjll9XLriycv2YTlrG5lsLf9/MWwSbk88lKQtpNOSCrZwz8g==" saltValue="lD9sc09/Fz2EEVGlxlO7fg==" spinCount="100000" sheet="1" objects="1" scenarios="1"/>
  <phoneticPr fontId="34" type="noConversion"/>
  <conditionalFormatting sqref="C4:P44">
    <cfRule type="cellIs" dxfId="3577" priority="7" operator="equal">
      <formula>"Significant Negative"</formula>
    </cfRule>
    <cfRule type="cellIs" dxfId="3576" priority="8" operator="equal">
      <formula>"Minor Negative"</formula>
    </cfRule>
    <cfRule type="cellIs" dxfId="3575" priority="9" operator="equal">
      <formula>"Uncertain"</formula>
    </cfRule>
    <cfRule type="cellIs" dxfId="3574" priority="10" operator="equal">
      <formula>"Neutral"</formula>
    </cfRule>
    <cfRule type="cellIs" dxfId="3573" priority="11" operator="equal">
      <formula>"Minor Positive"</formula>
    </cfRule>
    <cfRule type="cellIs" dxfId="3572" priority="12" operator="equal">
      <formula>"Significant Positive"</formula>
    </cfRule>
  </conditionalFormatting>
  <conditionalFormatting sqref="T4:AG44">
    <cfRule type="cellIs" dxfId="3571" priority="1" operator="equal">
      <formula>$AK$8</formula>
    </cfRule>
    <cfRule type="cellIs" dxfId="3570" priority="2" operator="equal">
      <formula>$AK$7</formula>
    </cfRule>
    <cfRule type="cellIs" dxfId="3569" priority="3" operator="equal">
      <formula>$AK$6</formula>
    </cfRule>
    <cfRule type="cellIs" dxfId="3568" priority="4" operator="equal">
      <formula>$AK$5</formula>
    </cfRule>
    <cfRule type="cellIs" dxfId="3567" priority="5" operator="equal">
      <formula>$AK$4</formula>
    </cfRule>
    <cfRule type="cellIs" dxfId="3566" priority="6" operator="equal">
      <formula>$AK$3</formula>
    </cfRule>
  </conditionalFormatting>
  <hyperlinks>
    <hyperlink ref="S10" location="Tesco_Station_Road!A1" display="Tesco_Station_Road" xr:uid="{68601948-8361-4A6A-9EFC-5EF51F752418}"/>
    <hyperlink ref="S18" location="Iceland_Wealdstone!A1" display="Iceland_Wealdstone" xr:uid="{27C8A88E-8C11-46C9-9231-F4B491A801D8}"/>
    <hyperlink ref="S14" location="Carpark_Ellen_Webb_Drive!A1" display="Carpark_Ellen_Webb_Drive" xr:uid="{1E447DB1-E1EB-4573-909B-138275D53DCC}"/>
    <hyperlink ref="S4" location="Queens_House_Carpark!A1" display="Queens_House_Carpark" xr:uid="{ED455EE8-DC7D-4349-98FD-6942A1EE6E34}"/>
    <hyperlink ref="S5" location="Harrow_on_the_Hill!A1" display="Harrow_on_the_Hill" xr:uid="{DF3A3F05-ADE6-4D82-8165-1BC7A7F15D2B}"/>
    <hyperlink ref="S29" location="Rayners_Lane_Station_Carpark!A1" display="Rayners_Lane_Station_Carpark" xr:uid="{0C0F8B33-6D57-4A6F-B898-A75AB291AF2C}"/>
    <hyperlink ref="S42" location="Canons_Park_Station_Carpark!A1" display="Canons_Park_Station_Carpark" xr:uid="{08E941AB-88DB-446B-95A3-CE05259D9760}"/>
    <hyperlink ref="S44" location="Stanmore_Station_Carpark!A1" display="Stanmore_Station_Carpark" xr:uid="{E65288FD-7320-46C2-BDFD-20D280CC1F29}"/>
    <hyperlink ref="S12" location="Poets_Corner!A1" display="Poets_Corner" xr:uid="{70CCED69-FECA-4D19-9F58-FBEEE55FC640}"/>
    <hyperlink ref="S17" location="Byron_Quarter!A1" display="Byron_Quarter" xr:uid="{9E38A557-7271-4C2D-9928-52CC74B92301}"/>
    <hyperlink ref="S26" location="Grange_Farm!A1" display="Grange_Farm" xr:uid="{784AE465-3E74-40E1-9C5A-50069AA19A10}"/>
    <hyperlink ref="S28" location="Brethrens_Meeting_Hall!A1" display="Brethrens_Meeting_Hall" xr:uid="{83AA6ED3-D206-495F-9E27-2073BA4E049A}"/>
    <hyperlink ref="S38" location="Travellers_Rest_Kenton_Road!A1" display="Travellers_Rest_Kenton_Road" xr:uid="{605B00A9-40F8-4CEE-B2B7-BA176B596806}"/>
    <hyperlink ref="S41" location="Marsh_Lane_Gas_Holders!A1" display="Marsh_Lane_Gas_Holders" xr:uid="{0BC4B93A-4E1F-4F3A-AB56-BCDCA3AF7005}"/>
    <hyperlink ref="S43" location="Anmer_Lodge!A1" display="Anmer_Lodge" xr:uid="{F03F0302-86DE-44BE-A3CB-242DC6BE175D}"/>
    <hyperlink ref="S24" location="Roxeth_Library_Clinic!A1" display="Roxeth_Library_Clinic" xr:uid="{625A7B74-93C9-419B-ACA1-F02A0FB45D0C}"/>
    <hyperlink ref="S37" location="Belmont_Clinic!A1" display="Belmont_Clinic" xr:uid="{61E41521-3208-4989-BEB8-0E6F368709B5}"/>
    <hyperlink ref="S27" location="Harrow_School_Estate!A1" display="Harrow_School_Estate" xr:uid="{913B94A2-10D0-46BF-9560-844F20B76887}"/>
    <hyperlink ref="S35" location="Harrow_Arts_Centre!A1" display="Harrow_Arts_Centre" xr:uid="{FB65A407-6748-4AFF-B401-B0A8344D0768}"/>
    <hyperlink ref="S21" location="RNOH!A1" display="RNOH" xr:uid="{D31CECBD-0CCA-4B19-98AD-BF7ADB92B735}"/>
    <hyperlink ref="S8" location="Station_Road_East!A1" display="Station_Road_East" xr:uid="{24A065A0-8C51-451E-BE73-BDDF57A318DC}"/>
    <hyperlink ref="S20" location="Former_Kodak_Offices!A1" display="Former_Kodak_Offices" xr:uid="{10687AAA-2E90-48D8-BCD2-9CAAEC642AA3}"/>
    <hyperlink ref="S19" location="Kodak!A1" display="Kodak" xr:uid="{FBF2F458-CCDE-49E2-AFBF-DD531BC48B76}"/>
    <hyperlink ref="S13" location="Wealdstone_Parole_Office!A1" display="Wealdstone_Parole_Office" xr:uid="{EE879129-A2BE-4B78-B3A5-BDDD9BF6350C}"/>
    <hyperlink ref="S15" location="Peel_Road!A1" display="Peel_Road" xr:uid="{648B56E4-0667-4179-A1CD-42636D0FA1AB}"/>
    <hyperlink ref="S11" location="Former_Royal_Mail_Office!A1" display="Former_Royal_Mail_Office" xr:uid="{0EB30D3E-ED95-4820-8931-5C2BB7169178}"/>
    <hyperlink ref="S16" location="Travis_Perkins_Wealdstone!A1" display="Travis_Perkins_Wealdstone" xr:uid="{2BE6EDC0-B62F-455A-99D9-4A79EB4E97ED}"/>
    <hyperlink ref="S34" location="Hatch_End_Telephone_Exchange!A1" display="Hatch_End_Telephone_Exchange" xr:uid="{410FADE0-153C-444F-880B-7252B6F47D7B}"/>
    <hyperlink ref="S32" location="Harrow_View_Telephone_Exchange!A1" display="Harrow_View_Telephone_Exchange" xr:uid="{4F6F52C5-470B-4542-BA9D-CC17618554DE}"/>
    <hyperlink ref="S39" location="Kenton_Rd_Telephone_Exchange!A1" display="Kenton_Rd_Telephone_Exchange" xr:uid="{E1E13373-1A4C-40DF-8274-42991105192B}"/>
    <hyperlink ref="S31" location="Pinner_Telephone_Exchange!A1" display="Pinner_Telephone_Exchange" xr:uid="{53BF3AF6-09D7-4A64-B3B7-EA049F93D728}"/>
    <hyperlink ref="S36" location="Vernon_Lodge!A1" display="Vernon_Lodge" xr:uid="{A3A6DB6B-9403-4B1E-982A-5F347527AA94}"/>
    <hyperlink ref="S25" location="Northolt_Rd_Nursery!A1" display="Northolt_Rd_Nursery" xr:uid="{1227F83A-6B3C-4764-B289-36932053514F}"/>
    <hyperlink ref="S9" location="Greenhill_Way!A1" display="Greenhill_Way" xr:uid="{F9FB5124-C7BD-4351-A68A-31CC6CFDDE40}"/>
    <hyperlink ref="S33" location="North_Harrow_Methodist_Church!A1" display="North_Harrow_Methodist_Church" xr:uid="{169CCF7B-EC60-4D56-AB86-23CFA378BD84}"/>
    <hyperlink ref="S7" location="Havelock_Place!A1" display="Havelock_Place" xr:uid="{B16A7D73-6D3A-45EC-9F63-AA3FBE2B6F88}"/>
    <hyperlink ref="S6" location="College_Road!A1" display="College_Road" xr:uid="{C63375FA-A65D-438E-A239-914916E2BD38}"/>
    <hyperlink ref="S22" location="Watling_Farm!A1" display="Watling_Farm" xr:uid="{B7B84729-27B9-4F08-85E1-B54425D00D24}"/>
    <hyperlink ref="S40" location="Wolstenholme!A1" display="Wolstenholme" xr:uid="{E60E317C-F20B-4606-8739-6975DE97693B}"/>
    <hyperlink ref="S30" location="Harrow_West_Conservative!A1" display="Harrow_West_Conservative" xr:uid="{3A4187A8-72A9-4A04-B245-98FC9413D1C7}"/>
    <hyperlink ref="S23" location="Waitrose_South_Harrow!A1" display="Waitrose_South_Harrow" xr:uid="{2A61BD6A-888A-4DBF-A0FA-1FE9CB3D8D3F}"/>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2C56F-0722-48C9-A88D-95BC2B05EFEC}">
  <sheetPr codeName="Sheet12"/>
  <dimension ref="A1:Z94"/>
  <sheetViews>
    <sheetView topLeftCell="C56" zoomScale="60" zoomScaleNormal="60" workbookViewId="0">
      <selection activeCell="Y70" sqref="Y70"/>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4.179687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40.453125" customWidth="1"/>
    <col min="18" max="18" width="40.54296875" customWidth="1"/>
    <col min="19" max="19" width="41" style="153" hidden="1" customWidth="1"/>
    <col min="20" max="20" width="8.26953125" hidden="1" customWidth="1"/>
    <col min="21" max="21" width="8.54296875" hidden="1" customWidth="1"/>
    <col min="22" max="22" width="20.54296875" hidden="1" customWidth="1"/>
    <col min="23" max="23" width="12.54296875" customWidth="1"/>
    <col min="24" max="24" width="21" customWidth="1"/>
    <col min="25" max="25" width="12.54296875" customWidth="1"/>
    <col min="26" max="26" width="8.54296875" hidden="1" customWidth="1"/>
    <col min="27" max="27" width="8.54296875" customWidth="1"/>
  </cols>
  <sheetData>
    <row r="1" spans="1:26" x14ac:dyDescent="0.35">
      <c r="A1" s="74" t="s">
        <v>23</v>
      </c>
      <c r="C1" s="192" t="s">
        <v>157</v>
      </c>
      <c r="D1" s="192"/>
      <c r="E1" s="137"/>
      <c r="F1" s="137"/>
      <c r="G1" s="137"/>
      <c r="H1" s="137"/>
      <c r="I1" s="112"/>
      <c r="J1" s="112"/>
      <c r="K1" s="112"/>
      <c r="M1" s="113"/>
      <c r="N1" s="113"/>
      <c r="O1" s="113"/>
    </row>
    <row r="2" spans="1:26" x14ac:dyDescent="0.35">
      <c r="A2" s="74" t="s">
        <v>24</v>
      </c>
      <c r="B2" s="114"/>
      <c r="C2" s="187" t="s">
        <v>385</v>
      </c>
      <c r="D2" s="187"/>
      <c r="E2" s="138"/>
      <c r="F2" s="138"/>
      <c r="G2" s="138"/>
      <c r="H2" s="138"/>
      <c r="M2" s="115"/>
      <c r="N2" s="115"/>
      <c r="O2" s="115"/>
    </row>
    <row r="3" spans="1:26" x14ac:dyDescent="0.35">
      <c r="A3" s="75" t="s">
        <v>25</v>
      </c>
      <c r="B3" s="116"/>
      <c r="C3" s="247" t="s">
        <v>269</v>
      </c>
      <c r="D3" s="247"/>
      <c r="E3" s="138"/>
      <c r="F3" s="138"/>
      <c r="G3" s="138"/>
      <c r="H3" s="138"/>
      <c r="M3" s="115"/>
      <c r="N3" s="115"/>
      <c r="O3" s="115"/>
    </row>
    <row r="4" spans="1:26" ht="17.25" customHeight="1" x14ac:dyDescent="0.35">
      <c r="A4" s="135" t="s">
        <v>26</v>
      </c>
      <c r="B4" s="136"/>
      <c r="C4" s="290" t="s">
        <v>386</v>
      </c>
      <c r="D4" s="290"/>
      <c r="E4" s="134"/>
      <c r="F4" s="134"/>
      <c r="G4" s="134"/>
      <c r="H4" s="134"/>
      <c r="M4" s="115"/>
      <c r="N4" s="115"/>
      <c r="O4" s="115"/>
    </row>
    <row r="5" spans="1:26" ht="17.25" customHeight="1" x14ac:dyDescent="0.35">
      <c r="A5" s="75" t="s">
        <v>27</v>
      </c>
      <c r="B5" s="136"/>
      <c r="C5" s="175">
        <v>0.32</v>
      </c>
      <c r="D5" s="177"/>
      <c r="E5" s="134"/>
      <c r="F5" s="134"/>
      <c r="G5" s="134"/>
      <c r="H5" s="134"/>
      <c r="M5" s="115"/>
      <c r="N5" s="115"/>
      <c r="O5" s="115"/>
    </row>
    <row r="6" spans="1:26" ht="48.65" customHeight="1" x14ac:dyDescent="0.35">
      <c r="A6" s="75" t="s">
        <v>28</v>
      </c>
      <c r="B6" s="136"/>
      <c r="C6" s="175" t="s">
        <v>595</v>
      </c>
      <c r="D6" s="177"/>
      <c r="E6" s="134"/>
      <c r="F6" s="134"/>
      <c r="G6" s="134"/>
      <c r="H6" s="134"/>
      <c r="M6" s="115"/>
      <c r="N6" s="115"/>
      <c r="O6" s="115"/>
    </row>
    <row r="7" spans="1:26" ht="17.25" customHeight="1" x14ac:dyDescent="0.35">
      <c r="A7" s="75" t="s">
        <v>29</v>
      </c>
      <c r="B7" s="136"/>
      <c r="C7" s="175" t="s">
        <v>270</v>
      </c>
      <c r="D7" s="177"/>
      <c r="E7" s="134"/>
      <c r="F7" s="134"/>
      <c r="G7" s="134"/>
      <c r="H7" s="134"/>
      <c r="M7" s="115"/>
      <c r="N7" s="115"/>
      <c r="O7" s="115"/>
    </row>
    <row r="8" spans="1:26" ht="17.25" customHeight="1" x14ac:dyDescent="0.35">
      <c r="A8" s="75" t="s">
        <v>30</v>
      </c>
      <c r="B8" s="136"/>
      <c r="C8" s="175" t="s">
        <v>765</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289</v>
      </c>
      <c r="E12" s="266" t="s">
        <v>281</v>
      </c>
      <c r="F12" s="260">
        <f ca="1">COUNTIFS(INDIRECT("RAG!$C$"&amp;$V12&amp;":$BB$"&amp;$V12),F$11,RAG!$C$3:$BB$3,$B12)</f>
        <v>0</v>
      </c>
      <c r="G12" s="279">
        <f ca="1">COUNTIFS(INDIRECT("RAG!$C$"&amp;$V12&amp;":$BB$"&amp;$V12),G$11,RAG!$C$3:$BB$3,$B12)</f>
        <v>1</v>
      </c>
      <c r="H12" s="279">
        <f ca="1">COUNTIFS(INDIRECT("RAG!$C$"&amp;$V12&amp;":$BB$"&amp;$V12),H$11,RAG!$C$3:$BB$3,$B12)</f>
        <v>2</v>
      </c>
      <c r="I12" s="283" t="s">
        <v>282</v>
      </c>
      <c r="J12" s="283" t="s">
        <v>335</v>
      </c>
      <c r="K12" s="283" t="s">
        <v>284</v>
      </c>
      <c r="L12" s="283" t="s">
        <v>285</v>
      </c>
      <c r="M12" s="283" t="s">
        <v>286</v>
      </c>
      <c r="N12" s="256" t="s">
        <v>287</v>
      </c>
      <c r="O12" s="246" t="s">
        <v>740</v>
      </c>
      <c r="P12" s="277" t="s">
        <v>281</v>
      </c>
      <c r="Q12" s="249"/>
      <c r="R12" s="249"/>
      <c r="S12" s="293"/>
      <c r="V12" s="237">
        <f>MATCH(C1, RAG!$B$1:B$56, 0)</f>
        <v>6</v>
      </c>
      <c r="Z12" t="str">
        <f>IF(R12&gt;0,B12&amp;":"&amp;R12&amp;"
","")</f>
        <v/>
      </c>
    </row>
    <row r="13" spans="1:26" x14ac:dyDescent="0.35">
      <c r="A13" s="197"/>
      <c r="B13" s="288"/>
      <c r="C13" s="108" t="s">
        <v>288</v>
      </c>
      <c r="D13" s="108" t="s">
        <v>289</v>
      </c>
      <c r="E13" s="266"/>
      <c r="F13" s="260"/>
      <c r="G13" s="260"/>
      <c r="H13" s="260"/>
      <c r="I13" s="284"/>
      <c r="J13" s="284"/>
      <c r="K13" s="284"/>
      <c r="L13" s="284"/>
      <c r="M13" s="284"/>
      <c r="N13" s="282"/>
      <c r="O13" s="263"/>
      <c r="P13" s="278"/>
      <c r="Q13" s="250"/>
      <c r="R13" s="250"/>
      <c r="S13" s="293"/>
      <c r="V13" s="238"/>
    </row>
    <row r="14" spans="1:26" x14ac:dyDescent="0.35">
      <c r="A14" s="197"/>
      <c r="B14" s="288"/>
      <c r="C14" s="108" t="s">
        <v>290</v>
      </c>
      <c r="D14" s="108" t="s">
        <v>289</v>
      </c>
      <c r="E14" s="266"/>
      <c r="F14" s="260"/>
      <c r="G14" s="260"/>
      <c r="H14" s="260"/>
      <c r="I14" s="284"/>
      <c r="J14" s="284"/>
      <c r="K14" s="284"/>
      <c r="L14" s="284"/>
      <c r="M14" s="284"/>
      <c r="N14" s="282"/>
      <c r="O14" s="263"/>
      <c r="P14" s="278"/>
      <c r="Q14" s="250"/>
      <c r="R14" s="250"/>
      <c r="S14" s="293"/>
      <c r="V14" s="238"/>
    </row>
    <row r="15" spans="1:26" x14ac:dyDescent="0.35">
      <c r="A15" s="197"/>
      <c r="B15" s="288"/>
      <c r="C15" s="108" t="s">
        <v>291</v>
      </c>
      <c r="D15" s="108" t="s">
        <v>289</v>
      </c>
      <c r="E15" s="266"/>
      <c r="F15" s="260"/>
      <c r="G15" s="260"/>
      <c r="H15" s="260"/>
      <c r="I15" s="284"/>
      <c r="J15" s="284"/>
      <c r="K15" s="284"/>
      <c r="L15" s="284"/>
      <c r="M15" s="284"/>
      <c r="N15" s="282"/>
      <c r="O15" s="263"/>
      <c r="P15" s="278"/>
      <c r="Q15" s="250"/>
      <c r="R15" s="250"/>
      <c r="S15" s="293"/>
      <c r="V15" s="238"/>
    </row>
    <row r="16" spans="1:26" ht="14.5" customHeight="1" x14ac:dyDescent="0.35">
      <c r="A16" s="197"/>
      <c r="B16" s="288"/>
      <c r="C16" s="108" t="s">
        <v>292</v>
      </c>
      <c r="D16" s="108" t="s">
        <v>289</v>
      </c>
      <c r="E16" s="266"/>
      <c r="F16" s="260"/>
      <c r="G16" s="260"/>
      <c r="H16" s="260"/>
      <c r="I16" s="284"/>
      <c r="J16" s="284"/>
      <c r="K16" s="284"/>
      <c r="L16" s="284"/>
      <c r="M16" s="284"/>
      <c r="N16" s="282"/>
      <c r="O16" s="263"/>
      <c r="P16" s="278"/>
      <c r="Q16" s="250"/>
      <c r="R16" s="250"/>
      <c r="S16" s="293"/>
      <c r="V16" s="238"/>
    </row>
    <row r="17" spans="1:26" x14ac:dyDescent="0.35">
      <c r="A17" s="197"/>
      <c r="B17" s="288"/>
      <c r="C17" s="108" t="s">
        <v>293</v>
      </c>
      <c r="D17" s="108" t="s">
        <v>281</v>
      </c>
      <c r="E17" s="266"/>
      <c r="F17" s="260"/>
      <c r="G17" s="260"/>
      <c r="H17" s="260"/>
      <c r="I17" s="284"/>
      <c r="J17" s="284"/>
      <c r="K17" s="284"/>
      <c r="L17" s="284"/>
      <c r="M17" s="284"/>
      <c r="N17" s="282"/>
      <c r="O17" s="263"/>
      <c r="P17" s="278"/>
      <c r="Q17" s="250"/>
      <c r="R17" s="250"/>
      <c r="S17" s="293"/>
      <c r="V17" s="238"/>
    </row>
    <row r="18" spans="1:26" ht="14.5" customHeight="1" x14ac:dyDescent="0.35">
      <c r="A18" s="197"/>
      <c r="B18" s="288"/>
      <c r="C18" s="108" t="s">
        <v>294</v>
      </c>
      <c r="D18" s="108" t="s">
        <v>289</v>
      </c>
      <c r="E18" s="266"/>
      <c r="F18" s="260"/>
      <c r="G18" s="260"/>
      <c r="H18" s="260"/>
      <c r="I18" s="284"/>
      <c r="J18" s="284"/>
      <c r="K18" s="284"/>
      <c r="L18" s="284"/>
      <c r="M18" s="284"/>
      <c r="N18" s="282"/>
      <c r="O18" s="263"/>
      <c r="P18" s="278"/>
      <c r="Q18" s="250"/>
      <c r="R18" s="250"/>
      <c r="S18" s="293"/>
      <c r="V18" s="238"/>
    </row>
    <row r="19" spans="1:26" x14ac:dyDescent="0.35">
      <c r="A19" s="197"/>
      <c r="B19" s="288"/>
      <c r="C19" s="108" t="s">
        <v>295</v>
      </c>
      <c r="D19" s="108" t="s">
        <v>289</v>
      </c>
      <c r="E19" s="266"/>
      <c r="F19" s="260"/>
      <c r="G19" s="260"/>
      <c r="H19" s="260"/>
      <c r="I19" s="284"/>
      <c r="J19" s="284"/>
      <c r="K19" s="284"/>
      <c r="L19" s="284"/>
      <c r="M19" s="284"/>
      <c r="N19" s="282"/>
      <c r="O19" s="263"/>
      <c r="P19" s="278"/>
      <c r="Q19" s="250"/>
      <c r="R19" s="250"/>
      <c r="S19" s="293"/>
      <c r="V19" s="238"/>
    </row>
    <row r="20" spans="1:26" ht="29" x14ac:dyDescent="0.35">
      <c r="A20" s="197"/>
      <c r="B20" s="288"/>
      <c r="C20" s="108" t="s">
        <v>296</v>
      </c>
      <c r="D20" s="108" t="s">
        <v>289</v>
      </c>
      <c r="E20" s="266"/>
      <c r="F20" s="260"/>
      <c r="G20" s="260"/>
      <c r="H20" s="260"/>
      <c r="I20" s="284"/>
      <c r="J20" s="284"/>
      <c r="K20" s="284"/>
      <c r="L20" s="284"/>
      <c r="M20" s="284"/>
      <c r="N20" s="282"/>
      <c r="O20" s="263"/>
      <c r="P20" s="278"/>
      <c r="Q20" s="250"/>
      <c r="R20" s="250"/>
      <c r="S20" s="293"/>
      <c r="V20" s="238"/>
    </row>
    <row r="21" spans="1:26" ht="15" thickBot="1" x14ac:dyDescent="0.4">
      <c r="A21" s="198"/>
      <c r="B21" s="289"/>
      <c r="C21" s="121" t="s">
        <v>297</v>
      </c>
      <c r="D21" s="108" t="s">
        <v>281</v>
      </c>
      <c r="E21" s="267"/>
      <c r="F21" s="261"/>
      <c r="G21" s="261"/>
      <c r="H21" s="261"/>
      <c r="I21" s="285"/>
      <c r="J21" s="285"/>
      <c r="K21" s="285"/>
      <c r="L21" s="285"/>
      <c r="M21" s="285"/>
      <c r="N21" s="281"/>
      <c r="O21" s="264"/>
      <c r="P21" s="279"/>
      <c r="Q21" s="251"/>
      <c r="R21" s="251"/>
      <c r="S21" s="293"/>
      <c r="V21" s="252"/>
    </row>
    <row r="22" spans="1:26" ht="39" customHeight="1" x14ac:dyDescent="0.35">
      <c r="A22" s="199" t="s">
        <v>71</v>
      </c>
      <c r="B22" s="240" t="s">
        <v>96</v>
      </c>
      <c r="C22" s="119" t="s">
        <v>298</v>
      </c>
      <c r="D22" s="119" t="s">
        <v>281</v>
      </c>
      <c r="E22" s="265" t="s">
        <v>281</v>
      </c>
      <c r="F22" s="259">
        <f ca="1">COUNTIFS(INDIRECT("RAG!$C$"&amp;$V12&amp;":$BB$"&amp;$V12),F$11,RAG!$C$3:$BB$3,$B22)</f>
        <v>0</v>
      </c>
      <c r="G22" s="259">
        <f ca="1">COUNTIFS(INDIRECT("RAG!$C$"&amp;$V12&amp;":$BB$"&amp;$V12),G$11,RAG!$C$3:$BB$3,$B22)</f>
        <v>1</v>
      </c>
      <c r="H22" s="259">
        <f ca="1">COUNTIFS(INDIRECT("RAG!$C$"&amp;$V12&amp;":$BB$"&amp;$V12),H$11,RAG!$C$3:$BB$3,$B22)</f>
        <v>1</v>
      </c>
      <c r="I22" s="283" t="s">
        <v>282</v>
      </c>
      <c r="J22" s="280" t="s">
        <v>335</v>
      </c>
      <c r="K22" s="280" t="s">
        <v>299</v>
      </c>
      <c r="L22" s="280" t="s">
        <v>285</v>
      </c>
      <c r="M22" s="280" t="s">
        <v>286</v>
      </c>
      <c r="N22" s="243" t="s">
        <v>287</v>
      </c>
      <c r="O22" s="246" t="s">
        <v>741</v>
      </c>
      <c r="P22" s="277" t="s">
        <v>281</v>
      </c>
      <c r="Q22" s="249"/>
      <c r="R22" s="249"/>
      <c r="S22" s="293"/>
      <c r="V22" s="237"/>
      <c r="Z22" t="str">
        <f>IF(R22&gt;0,B22&amp;":"&amp;R22&amp;"
","")</f>
        <v/>
      </c>
    </row>
    <row r="23" spans="1:26" ht="78.5" customHeight="1" thickBot="1" x14ac:dyDescent="0.4">
      <c r="A23" s="200"/>
      <c r="B23" s="242"/>
      <c r="C23" s="121" t="s">
        <v>301</v>
      </c>
      <c r="D23" s="108" t="s">
        <v>289</v>
      </c>
      <c r="E23" s="267"/>
      <c r="F23" s="261"/>
      <c r="G23" s="261"/>
      <c r="H23" s="261"/>
      <c r="I23" s="284"/>
      <c r="J23" s="281"/>
      <c r="K23" s="281"/>
      <c r="L23" s="281"/>
      <c r="M23" s="281"/>
      <c r="N23" s="256"/>
      <c r="O23" s="247"/>
      <c r="P23" s="279"/>
      <c r="Q23" s="251"/>
      <c r="R23" s="251"/>
      <c r="S23" s="293"/>
      <c r="V23" s="252"/>
    </row>
    <row r="24" spans="1:26" ht="72.5" x14ac:dyDescent="0.35">
      <c r="A24" s="196" t="s">
        <v>72</v>
      </c>
      <c r="B24" s="240" t="s">
        <v>97</v>
      </c>
      <c r="C24" s="122" t="s">
        <v>302</v>
      </c>
      <c r="D24" s="119" t="s">
        <v>281</v>
      </c>
      <c r="E24" s="253" t="s">
        <v>281</v>
      </c>
      <c r="F24" s="240">
        <f ca="1">COUNTIFS(INDIRECT("RAG!$C$"&amp;$V12&amp;":$BB$"&amp;$V12),F$11,RAG!$C$3:$BB$3,$B24)</f>
        <v>0</v>
      </c>
      <c r="G24" s="240">
        <f ca="1">COUNTIFS(INDIRECT("RAG!$C$"&amp;$V12&amp;":$BB$"&amp;$V12),G$11,RAG!$C$3:$BB$3,$B24)</f>
        <v>1</v>
      </c>
      <c r="H24" s="240">
        <f ca="1">COUNTIFS(INDIRECT("RAG!$C$"&amp;$V12&amp;":$BB$"&amp;$V12),H$11,RAG!$C$3:$BB$3,$B24)</f>
        <v>5</v>
      </c>
      <c r="I24" s="280" t="s">
        <v>282</v>
      </c>
      <c r="J24" s="280" t="s">
        <v>335</v>
      </c>
      <c r="K24" s="280" t="s">
        <v>284</v>
      </c>
      <c r="L24" s="280" t="s">
        <v>285</v>
      </c>
      <c r="M24" s="280" t="s">
        <v>286</v>
      </c>
      <c r="N24" s="243" t="s">
        <v>287</v>
      </c>
      <c r="O24" s="246" t="s">
        <v>742</v>
      </c>
      <c r="P24" s="277" t="s">
        <v>281</v>
      </c>
      <c r="Q24" s="249"/>
      <c r="R24" s="249"/>
      <c r="S24" s="293"/>
      <c r="V24" s="237"/>
      <c r="Z24" t="str">
        <f>IF(R24&gt;0,B24&amp;":"&amp;R24&amp;"
","")</f>
        <v/>
      </c>
    </row>
    <row r="25" spans="1:26" x14ac:dyDescent="0.35">
      <c r="A25" s="197"/>
      <c r="B25" s="241"/>
      <c r="C25" s="81" t="s">
        <v>303</v>
      </c>
      <c r="D25" s="108" t="s">
        <v>289</v>
      </c>
      <c r="E25" s="254"/>
      <c r="F25" s="241"/>
      <c r="G25" s="241"/>
      <c r="H25" s="241"/>
      <c r="I25" s="282"/>
      <c r="J25" s="282"/>
      <c r="K25" s="282"/>
      <c r="L25" s="282"/>
      <c r="M25" s="282"/>
      <c r="N25" s="244"/>
      <c r="O25" s="187"/>
      <c r="P25" s="278"/>
      <c r="Q25" s="250"/>
      <c r="R25" s="250"/>
      <c r="S25" s="293"/>
      <c r="V25" s="238"/>
    </row>
    <row r="26" spans="1:26" x14ac:dyDescent="0.35">
      <c r="A26" s="197"/>
      <c r="B26" s="241"/>
      <c r="C26" s="81" t="s">
        <v>304</v>
      </c>
      <c r="D26" s="108" t="s">
        <v>281</v>
      </c>
      <c r="E26" s="254"/>
      <c r="F26" s="241"/>
      <c r="G26" s="241"/>
      <c r="H26" s="241"/>
      <c r="I26" s="282"/>
      <c r="J26" s="282"/>
      <c r="K26" s="282"/>
      <c r="L26" s="282"/>
      <c r="M26" s="282"/>
      <c r="N26" s="244"/>
      <c r="O26" s="187"/>
      <c r="P26" s="278"/>
      <c r="Q26" s="250"/>
      <c r="R26" s="250"/>
      <c r="S26" s="293"/>
      <c r="V26" s="238"/>
    </row>
    <row r="27" spans="1:26" x14ac:dyDescent="0.35">
      <c r="A27" s="197"/>
      <c r="B27" s="241"/>
      <c r="C27" s="81" t="s">
        <v>305</v>
      </c>
      <c r="D27" s="108" t="s">
        <v>289</v>
      </c>
      <c r="E27" s="254"/>
      <c r="F27" s="241"/>
      <c r="G27" s="241"/>
      <c r="H27" s="241"/>
      <c r="I27" s="282"/>
      <c r="J27" s="282"/>
      <c r="K27" s="282"/>
      <c r="L27" s="282"/>
      <c r="M27" s="282"/>
      <c r="N27" s="244"/>
      <c r="O27" s="187"/>
      <c r="P27" s="278"/>
      <c r="Q27" s="250"/>
      <c r="R27" s="250"/>
      <c r="S27" s="293"/>
      <c r="V27" s="238"/>
    </row>
    <row r="28" spans="1:26" x14ac:dyDescent="0.35">
      <c r="A28" s="197"/>
      <c r="B28" s="241"/>
      <c r="C28" s="81" t="s">
        <v>306</v>
      </c>
      <c r="D28" s="108" t="s">
        <v>289</v>
      </c>
      <c r="E28" s="254"/>
      <c r="F28" s="241"/>
      <c r="G28" s="241"/>
      <c r="H28" s="241"/>
      <c r="I28" s="282"/>
      <c r="J28" s="282"/>
      <c r="K28" s="282"/>
      <c r="L28" s="282"/>
      <c r="M28" s="282"/>
      <c r="N28" s="244"/>
      <c r="O28" s="187"/>
      <c r="P28" s="278"/>
      <c r="Q28" s="250"/>
      <c r="R28" s="250"/>
      <c r="S28" s="293"/>
      <c r="V28" s="238"/>
    </row>
    <row r="29" spans="1:26" ht="29" x14ac:dyDescent="0.35">
      <c r="A29" s="197"/>
      <c r="B29" s="241"/>
      <c r="C29" s="81" t="s">
        <v>307</v>
      </c>
      <c r="D29" s="108" t="s">
        <v>289</v>
      </c>
      <c r="E29" s="254"/>
      <c r="F29" s="241"/>
      <c r="G29" s="241"/>
      <c r="H29" s="241"/>
      <c r="I29" s="282"/>
      <c r="J29" s="282"/>
      <c r="K29" s="282"/>
      <c r="L29" s="282"/>
      <c r="M29" s="282"/>
      <c r="N29" s="244"/>
      <c r="O29" s="187"/>
      <c r="P29" s="278"/>
      <c r="Q29" s="250"/>
      <c r="R29" s="250"/>
      <c r="S29" s="293"/>
      <c r="V29" s="238"/>
    </row>
    <row r="30" spans="1:26" x14ac:dyDescent="0.35">
      <c r="A30" s="197"/>
      <c r="B30" s="241"/>
      <c r="C30" s="81" t="s">
        <v>308</v>
      </c>
      <c r="D30" s="108" t="s">
        <v>289</v>
      </c>
      <c r="E30" s="254"/>
      <c r="F30" s="241"/>
      <c r="G30" s="241"/>
      <c r="H30" s="241"/>
      <c r="I30" s="282"/>
      <c r="J30" s="282"/>
      <c r="K30" s="282"/>
      <c r="L30" s="282"/>
      <c r="M30" s="282"/>
      <c r="N30" s="244"/>
      <c r="O30" s="187"/>
      <c r="P30" s="278"/>
      <c r="Q30" s="250"/>
      <c r="R30" s="250"/>
      <c r="S30" s="293"/>
      <c r="V30" s="238"/>
    </row>
    <row r="31" spans="1:26" ht="29.5" thickBot="1" x14ac:dyDescent="0.4">
      <c r="A31" s="198"/>
      <c r="B31" s="242"/>
      <c r="C31" s="123" t="s">
        <v>309</v>
      </c>
      <c r="D31" s="108" t="s">
        <v>289</v>
      </c>
      <c r="E31" s="255"/>
      <c r="F31" s="242"/>
      <c r="G31" s="242"/>
      <c r="H31" s="242"/>
      <c r="I31" s="281"/>
      <c r="J31" s="281"/>
      <c r="K31" s="281"/>
      <c r="L31" s="281"/>
      <c r="M31" s="281"/>
      <c r="N31" s="256"/>
      <c r="O31" s="247"/>
      <c r="P31" s="279"/>
      <c r="Q31" s="251"/>
      <c r="R31" s="251"/>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1</v>
      </c>
      <c r="H32" s="240">
        <f ca="1">COUNTIFS(INDIRECT("RAG!$C$"&amp;$V12&amp;":$BB$"&amp;$V12),H$11,RAG!$C$3:$BB$3,$B32)</f>
        <v>3</v>
      </c>
      <c r="I32" s="243" t="s">
        <v>282</v>
      </c>
      <c r="J32" s="243" t="s">
        <v>335</v>
      </c>
      <c r="K32" s="243" t="s">
        <v>284</v>
      </c>
      <c r="L32" s="243" t="s">
        <v>285</v>
      </c>
      <c r="M32" s="243" t="s">
        <v>286</v>
      </c>
      <c r="N32" s="243" t="s">
        <v>261</v>
      </c>
      <c r="O32" s="246" t="s">
        <v>387</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44"/>
      <c r="J33" s="244"/>
      <c r="K33" s="244"/>
      <c r="L33" s="244"/>
      <c r="M33" s="244"/>
      <c r="N33" s="244"/>
      <c r="O33" s="187"/>
      <c r="P33" s="278"/>
      <c r="Q33" s="235"/>
      <c r="R33" s="235"/>
      <c r="S33" s="293"/>
      <c r="V33" s="238"/>
    </row>
    <row r="34" spans="1:26" x14ac:dyDescent="0.35">
      <c r="A34" s="197"/>
      <c r="B34" s="241"/>
      <c r="C34" s="125" t="s">
        <v>314</v>
      </c>
      <c r="D34" s="108" t="s">
        <v>281</v>
      </c>
      <c r="E34" s="254"/>
      <c r="F34" s="241"/>
      <c r="G34" s="241"/>
      <c r="H34" s="241"/>
      <c r="I34" s="244"/>
      <c r="J34" s="244"/>
      <c r="K34" s="244"/>
      <c r="L34" s="244"/>
      <c r="M34" s="244"/>
      <c r="N34" s="244"/>
      <c r="O34" s="187"/>
      <c r="P34" s="278"/>
      <c r="Q34" s="235"/>
      <c r="R34" s="235"/>
      <c r="S34" s="293"/>
      <c r="V34" s="238"/>
    </row>
    <row r="35" spans="1:26" ht="30" customHeight="1" x14ac:dyDescent="0.35">
      <c r="A35" s="197"/>
      <c r="B35" s="241"/>
      <c r="C35" s="125" t="s">
        <v>315</v>
      </c>
      <c r="D35" s="108" t="s">
        <v>289</v>
      </c>
      <c r="E35" s="254"/>
      <c r="F35" s="241"/>
      <c r="G35" s="241"/>
      <c r="H35" s="241"/>
      <c r="I35" s="244"/>
      <c r="J35" s="244"/>
      <c r="K35" s="244"/>
      <c r="L35" s="244"/>
      <c r="M35" s="244"/>
      <c r="N35" s="244"/>
      <c r="O35" s="187"/>
      <c r="P35" s="278"/>
      <c r="Q35" s="235"/>
      <c r="R35" s="235"/>
      <c r="S35" s="293"/>
      <c r="V35" s="238"/>
    </row>
    <row r="36" spans="1:26" x14ac:dyDescent="0.35">
      <c r="A36" s="197"/>
      <c r="B36" s="241"/>
      <c r="C36" s="125" t="s">
        <v>316</v>
      </c>
      <c r="D36" s="108" t="s">
        <v>281</v>
      </c>
      <c r="E36" s="254"/>
      <c r="F36" s="241"/>
      <c r="G36" s="241"/>
      <c r="H36" s="241"/>
      <c r="I36" s="244"/>
      <c r="J36" s="244"/>
      <c r="K36" s="244"/>
      <c r="L36" s="244"/>
      <c r="M36" s="244"/>
      <c r="N36" s="244"/>
      <c r="O36" s="187"/>
      <c r="P36" s="278"/>
      <c r="Q36" s="235"/>
      <c r="R36" s="235"/>
      <c r="S36" s="293"/>
      <c r="V36" s="238"/>
    </row>
    <row r="37" spans="1:26" x14ac:dyDescent="0.35">
      <c r="A37" s="197"/>
      <c r="B37" s="241"/>
      <c r="C37" s="125" t="s">
        <v>317</v>
      </c>
      <c r="D37" s="108" t="s">
        <v>289</v>
      </c>
      <c r="E37" s="254"/>
      <c r="F37" s="241"/>
      <c r="G37" s="241"/>
      <c r="H37" s="241"/>
      <c r="I37" s="244"/>
      <c r="J37" s="244"/>
      <c r="K37" s="244"/>
      <c r="L37" s="244"/>
      <c r="M37" s="244"/>
      <c r="N37" s="244"/>
      <c r="O37" s="187"/>
      <c r="P37" s="278"/>
      <c r="Q37" s="235"/>
      <c r="R37" s="235"/>
      <c r="S37" s="293"/>
      <c r="V37" s="238"/>
    </row>
    <row r="38" spans="1:26" x14ac:dyDescent="0.35">
      <c r="A38" s="197"/>
      <c r="B38" s="241"/>
      <c r="C38" s="125" t="s">
        <v>318</v>
      </c>
      <c r="D38" s="108" t="s">
        <v>289</v>
      </c>
      <c r="E38" s="254"/>
      <c r="F38" s="241"/>
      <c r="G38" s="241"/>
      <c r="H38" s="241"/>
      <c r="I38" s="244"/>
      <c r="J38" s="244"/>
      <c r="K38" s="244"/>
      <c r="L38" s="244"/>
      <c r="M38" s="244"/>
      <c r="N38" s="244"/>
      <c r="O38" s="187"/>
      <c r="P38" s="278"/>
      <c r="Q38" s="235"/>
      <c r="R38" s="235"/>
      <c r="S38" s="293"/>
      <c r="V38" s="238"/>
    </row>
    <row r="39" spans="1:26" ht="15" thickBot="1" x14ac:dyDescent="0.4">
      <c r="A39" s="198"/>
      <c r="B39" s="242"/>
      <c r="C39" s="126" t="s">
        <v>319</v>
      </c>
      <c r="D39" s="108" t="s">
        <v>289</v>
      </c>
      <c r="E39" s="255"/>
      <c r="F39" s="242"/>
      <c r="G39" s="242"/>
      <c r="H39" s="242"/>
      <c r="I39" s="256"/>
      <c r="J39" s="256"/>
      <c r="K39" s="256"/>
      <c r="L39" s="256"/>
      <c r="M39" s="256"/>
      <c r="N39" s="256"/>
      <c r="O39" s="247"/>
      <c r="P39" s="279"/>
      <c r="Q39" s="258"/>
      <c r="R39" s="258"/>
      <c r="S39" s="293"/>
      <c r="V39" s="252"/>
    </row>
    <row r="40" spans="1:26" ht="14.5" customHeight="1" x14ac:dyDescent="0.35">
      <c r="A40" s="196" t="s">
        <v>77</v>
      </c>
      <c r="B40" s="240" t="s">
        <v>99</v>
      </c>
      <c r="C40" s="122" t="s">
        <v>320</v>
      </c>
      <c r="D40" s="119" t="s">
        <v>281</v>
      </c>
      <c r="E40" s="253" t="s">
        <v>281</v>
      </c>
      <c r="F40" s="240">
        <f ca="1">COUNTIFS(INDIRECT("RAG!$C$"&amp;$V12&amp;":$BB$"&amp;$V12),F$11,RAG!$C$3:$BB$3,$B40)</f>
        <v>0</v>
      </c>
      <c r="G40" s="240">
        <f ca="1">COUNTIFS(INDIRECT("RAG!$C$"&amp;$V12&amp;":$BB$"&amp;$V12),G$11,RAG!$C$3:$BB$3,$B40)</f>
        <v>0</v>
      </c>
      <c r="H40" s="240">
        <f ca="1">COUNTIFS(INDIRECT("RAG!$C$"&amp;$V12&amp;":$BB$"&amp;$V12),H$11,RAG!$C$3:$BB$3,$B40)</f>
        <v>2</v>
      </c>
      <c r="I40" s="243" t="s">
        <v>282</v>
      </c>
      <c r="J40" s="243" t="s">
        <v>335</v>
      </c>
      <c r="K40" s="243" t="s">
        <v>321</v>
      </c>
      <c r="L40" s="243" t="s">
        <v>285</v>
      </c>
      <c r="M40" s="243" t="s">
        <v>286</v>
      </c>
      <c r="N40" s="243" t="s">
        <v>287</v>
      </c>
      <c r="O40" s="246" t="s">
        <v>743</v>
      </c>
      <c r="P40" s="231" t="s">
        <v>281</v>
      </c>
      <c r="Q40" s="234"/>
      <c r="R40" s="234"/>
      <c r="S40" s="293"/>
      <c r="V40" s="237"/>
      <c r="Z40" t="str">
        <f>IF(R40&gt;0,B40&amp;":"&amp;R40&amp;"
","")</f>
        <v/>
      </c>
    </row>
    <row r="41" spans="1:26" ht="29" x14ac:dyDescent="0.35">
      <c r="A41" s="197"/>
      <c r="B41" s="241"/>
      <c r="C41" s="81" t="s">
        <v>322</v>
      </c>
      <c r="D41" s="108" t="s">
        <v>289</v>
      </c>
      <c r="E41" s="254"/>
      <c r="F41" s="241"/>
      <c r="G41" s="241"/>
      <c r="H41" s="241"/>
      <c r="I41" s="244"/>
      <c r="J41" s="244"/>
      <c r="K41" s="244"/>
      <c r="L41" s="244"/>
      <c r="M41" s="244"/>
      <c r="N41" s="244"/>
      <c r="O41" s="187"/>
      <c r="P41" s="232"/>
      <c r="Q41" s="235"/>
      <c r="R41" s="235"/>
      <c r="S41" s="293"/>
      <c r="V41" s="238"/>
    </row>
    <row r="42" spans="1:26" x14ac:dyDescent="0.35">
      <c r="A42" s="197"/>
      <c r="B42" s="241"/>
      <c r="C42" s="81" t="s">
        <v>323</v>
      </c>
      <c r="D42" s="108" t="s">
        <v>281</v>
      </c>
      <c r="E42" s="254"/>
      <c r="F42" s="241"/>
      <c r="G42" s="241"/>
      <c r="H42" s="241"/>
      <c r="I42" s="244"/>
      <c r="J42" s="244"/>
      <c r="K42" s="244"/>
      <c r="L42" s="244"/>
      <c r="M42" s="244"/>
      <c r="N42" s="244"/>
      <c r="O42" s="187"/>
      <c r="P42" s="232"/>
      <c r="Q42" s="235"/>
      <c r="R42" s="235"/>
      <c r="S42" s="293"/>
      <c r="V42" s="238"/>
    </row>
    <row r="43" spans="1:26" ht="29" x14ac:dyDescent="0.35">
      <c r="A43" s="197"/>
      <c r="B43" s="241"/>
      <c r="C43" s="81" t="s">
        <v>324</v>
      </c>
      <c r="D43" s="108" t="s">
        <v>289</v>
      </c>
      <c r="E43" s="254"/>
      <c r="F43" s="241"/>
      <c r="G43" s="241"/>
      <c r="H43" s="241"/>
      <c r="I43" s="244"/>
      <c r="J43" s="244"/>
      <c r="K43" s="244"/>
      <c r="L43" s="244"/>
      <c r="M43" s="244"/>
      <c r="N43" s="244"/>
      <c r="O43" s="187"/>
      <c r="P43" s="232"/>
      <c r="Q43" s="235"/>
      <c r="R43" s="235"/>
      <c r="S43" s="293"/>
      <c r="V43" s="238"/>
    </row>
    <row r="44" spans="1:26" ht="43.5" x14ac:dyDescent="0.35">
      <c r="A44" s="197"/>
      <c r="B44" s="241"/>
      <c r="C44" s="81" t="s">
        <v>325</v>
      </c>
      <c r="D44" s="108" t="s">
        <v>289</v>
      </c>
      <c r="E44" s="254"/>
      <c r="F44" s="241"/>
      <c r="G44" s="241"/>
      <c r="H44" s="241"/>
      <c r="I44" s="244"/>
      <c r="J44" s="244"/>
      <c r="K44" s="244"/>
      <c r="L44" s="244"/>
      <c r="M44" s="244"/>
      <c r="N44" s="244"/>
      <c r="O44" s="187"/>
      <c r="P44" s="232"/>
      <c r="Q44" s="235"/>
      <c r="R44" s="235"/>
      <c r="S44" s="293"/>
      <c r="V44" s="238"/>
    </row>
    <row r="45" spans="1:26" ht="29.5" thickBot="1" x14ac:dyDescent="0.4">
      <c r="A45" s="198"/>
      <c r="B45" s="242"/>
      <c r="C45" s="123" t="s">
        <v>326</v>
      </c>
      <c r="D45" s="108" t="s">
        <v>289</v>
      </c>
      <c r="E45" s="255"/>
      <c r="F45" s="242"/>
      <c r="G45" s="242"/>
      <c r="H45" s="242"/>
      <c r="I45" s="256"/>
      <c r="J45" s="256"/>
      <c r="K45" s="256"/>
      <c r="L45" s="256"/>
      <c r="M45" s="256"/>
      <c r="N45" s="256"/>
      <c r="O45" s="247"/>
      <c r="P45" s="248"/>
      <c r="Q45" s="258"/>
      <c r="R45" s="258"/>
      <c r="S45" s="293"/>
      <c r="V45" s="252"/>
    </row>
    <row r="46" spans="1:26" ht="29" x14ac:dyDescent="0.35">
      <c r="A46" s="196" t="s">
        <v>80</v>
      </c>
      <c r="B46" s="240" t="s">
        <v>100</v>
      </c>
      <c r="C46" s="122" t="s">
        <v>327</v>
      </c>
      <c r="D46" s="119" t="s">
        <v>281</v>
      </c>
      <c r="E46" s="253" t="s">
        <v>281</v>
      </c>
      <c r="F46" s="240">
        <f ca="1">COUNTIFS(INDIRECT("RAG!$C$"&amp;$V12&amp;":$BB$"&amp;$V12),F$11,RAG!$C$3:$BB$3,$B46)</f>
        <v>0</v>
      </c>
      <c r="G46" s="240">
        <f ca="1">COUNTIFS(INDIRECT("RAG!$C$"&amp;$V12&amp;":$BB$"&amp;$V12),G$11,RAG!$C$3:$BB$3,$B46)</f>
        <v>1</v>
      </c>
      <c r="H46" s="240">
        <f ca="1">COUNTIFS(INDIRECT("RAG!$C$"&amp;$V12&amp;":$BB$"&amp;$V12),H$11,RAG!$C$3:$BB$3,$B46)</f>
        <v>6</v>
      </c>
      <c r="I46" s="243" t="s">
        <v>282</v>
      </c>
      <c r="J46" s="243" t="s">
        <v>335</v>
      </c>
      <c r="K46" s="243" t="s">
        <v>284</v>
      </c>
      <c r="L46" s="243" t="s">
        <v>285</v>
      </c>
      <c r="M46" s="243" t="s">
        <v>286</v>
      </c>
      <c r="N46" s="243" t="s">
        <v>287</v>
      </c>
      <c r="O46" s="246" t="s">
        <v>744</v>
      </c>
      <c r="P46" s="277" t="s">
        <v>289</v>
      </c>
      <c r="Q46" s="234"/>
      <c r="R46" s="234"/>
      <c r="S46" s="293"/>
      <c r="V46" s="237"/>
      <c r="Z46" t="str">
        <f>IF(R46&gt;0,B46&amp;":"&amp;R46&amp;"
","")</f>
        <v/>
      </c>
    </row>
    <row r="47" spans="1:26" ht="30" customHeight="1" x14ac:dyDescent="0.35">
      <c r="A47" s="197"/>
      <c r="B47" s="241"/>
      <c r="C47" s="81" t="s">
        <v>328</v>
      </c>
      <c r="D47" s="108" t="s">
        <v>281</v>
      </c>
      <c r="E47" s="254"/>
      <c r="F47" s="241"/>
      <c r="G47" s="241"/>
      <c r="H47" s="241"/>
      <c r="I47" s="244"/>
      <c r="J47" s="244"/>
      <c r="K47" s="244"/>
      <c r="L47" s="244"/>
      <c r="M47" s="244"/>
      <c r="N47" s="244"/>
      <c r="O47" s="187"/>
      <c r="P47" s="278"/>
      <c r="Q47" s="235"/>
      <c r="R47" s="235"/>
      <c r="S47" s="293"/>
      <c r="V47" s="238"/>
    </row>
    <row r="48" spans="1:26" x14ac:dyDescent="0.35">
      <c r="A48" s="197"/>
      <c r="B48" s="241"/>
      <c r="C48" s="81" t="s">
        <v>329</v>
      </c>
      <c r="D48" s="108" t="s">
        <v>281</v>
      </c>
      <c r="E48" s="254"/>
      <c r="F48" s="241"/>
      <c r="G48" s="241"/>
      <c r="H48" s="241"/>
      <c r="I48" s="244"/>
      <c r="J48" s="244"/>
      <c r="K48" s="244"/>
      <c r="L48" s="244"/>
      <c r="M48" s="244"/>
      <c r="N48" s="244"/>
      <c r="O48" s="187"/>
      <c r="P48" s="278"/>
      <c r="Q48" s="235"/>
      <c r="R48" s="235"/>
      <c r="S48" s="293"/>
      <c r="V48" s="238"/>
    </row>
    <row r="49" spans="1:26" ht="14.5" customHeight="1" x14ac:dyDescent="0.35">
      <c r="A49" s="197"/>
      <c r="B49" s="241"/>
      <c r="C49" s="81" t="s">
        <v>330</v>
      </c>
      <c r="D49" s="108" t="s">
        <v>289</v>
      </c>
      <c r="E49" s="254"/>
      <c r="F49" s="241"/>
      <c r="G49" s="241"/>
      <c r="H49" s="241"/>
      <c r="I49" s="244"/>
      <c r="J49" s="244"/>
      <c r="K49" s="244"/>
      <c r="L49" s="244"/>
      <c r="M49" s="244"/>
      <c r="N49" s="244"/>
      <c r="O49" s="187"/>
      <c r="P49" s="278"/>
      <c r="Q49" s="235"/>
      <c r="R49" s="235"/>
      <c r="S49" s="293"/>
      <c r="V49" s="238"/>
    </row>
    <row r="50" spans="1:26" ht="90" customHeight="1" thickBot="1" x14ac:dyDescent="0.4">
      <c r="A50" s="198"/>
      <c r="B50" s="242"/>
      <c r="C50" s="123" t="s">
        <v>331</v>
      </c>
      <c r="D50" s="108" t="s">
        <v>289</v>
      </c>
      <c r="E50" s="255"/>
      <c r="F50" s="242"/>
      <c r="G50" s="242"/>
      <c r="H50" s="242"/>
      <c r="I50" s="256"/>
      <c r="J50" s="256"/>
      <c r="K50" s="256"/>
      <c r="L50" s="256"/>
      <c r="M50" s="256"/>
      <c r="N50" s="256"/>
      <c r="O50" s="247"/>
      <c r="P50" s="279"/>
      <c r="Q50" s="258"/>
      <c r="R50" s="258"/>
      <c r="S50" s="293"/>
      <c r="V50" s="252"/>
    </row>
    <row r="51" spans="1:26" ht="43.5" customHeight="1" x14ac:dyDescent="0.35">
      <c r="A51" s="196" t="s">
        <v>81</v>
      </c>
      <c r="B51" s="240" t="s">
        <v>101</v>
      </c>
      <c r="C51" s="122" t="s">
        <v>332</v>
      </c>
      <c r="D51" s="119" t="s">
        <v>281</v>
      </c>
      <c r="E51" s="253" t="s">
        <v>281</v>
      </c>
      <c r="F51" s="240">
        <f ca="1">COUNTIFS(INDIRECT("RAG!$C$"&amp;$V12&amp;":$BB$"&amp;$V12),F$11,RAG!$C$3:$BB$3,$B51)</f>
        <v>1</v>
      </c>
      <c r="G51" s="240">
        <f ca="1">COUNTIFS(INDIRECT("RAG!$C$"&amp;$V12&amp;":$BB$"&amp;$V12),G$11,RAG!$C$3:$BB$3,$B51)</f>
        <v>0</v>
      </c>
      <c r="H51" s="240">
        <f ca="1">COUNTIFS(INDIRECT("RAG!$C$"&amp;$V12&amp;":$BB$"&amp;$V12),H$11,RAG!$C$3:$BB$3,$B51)</f>
        <v>3</v>
      </c>
      <c r="I51" s="243" t="s">
        <v>231</v>
      </c>
      <c r="J51" s="243" t="s">
        <v>231</v>
      </c>
      <c r="K51" s="243" t="s">
        <v>231</v>
      </c>
      <c r="L51" s="243" t="s">
        <v>231</v>
      </c>
      <c r="M51" s="243" t="s">
        <v>231</v>
      </c>
      <c r="N51" s="243" t="s">
        <v>262</v>
      </c>
      <c r="O51" s="246" t="s">
        <v>745</v>
      </c>
      <c r="P51" s="231" t="s">
        <v>281</v>
      </c>
      <c r="Q51" s="234"/>
      <c r="R51" s="234" t="s">
        <v>678</v>
      </c>
      <c r="S51" s="292"/>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109" customHeight="1" thickBot="1" x14ac:dyDescent="0.4">
      <c r="A52" s="198"/>
      <c r="B52" s="242"/>
      <c r="C52" s="123" t="s">
        <v>333</v>
      </c>
      <c r="D52" s="108" t="s">
        <v>281</v>
      </c>
      <c r="E52" s="255"/>
      <c r="F52" s="242"/>
      <c r="G52" s="242"/>
      <c r="H52" s="242"/>
      <c r="I52" s="256"/>
      <c r="J52" s="256"/>
      <c r="K52" s="256"/>
      <c r="L52" s="256"/>
      <c r="M52" s="256"/>
      <c r="N52" s="256"/>
      <c r="O52" s="247"/>
      <c r="P52" s="248"/>
      <c r="Q52" s="258"/>
      <c r="R52" s="258"/>
      <c r="S52" s="292"/>
      <c r="V52" s="252"/>
    </row>
    <row r="53" spans="1:26" ht="29" x14ac:dyDescent="0.35">
      <c r="A53" s="196" t="s">
        <v>83</v>
      </c>
      <c r="B53" s="240" t="s">
        <v>102</v>
      </c>
      <c r="C53" s="119" t="s">
        <v>334</v>
      </c>
      <c r="D53" s="119" t="s">
        <v>289</v>
      </c>
      <c r="E53" s="265" t="s">
        <v>281</v>
      </c>
      <c r="F53" s="259">
        <f ca="1">COUNTIFS(INDIRECT("RAG!$C$"&amp;$V12&amp;":$BB$"&amp;$V12),F$11,RAG!$C$3:$BB$3,$B53)</f>
        <v>0</v>
      </c>
      <c r="G53" s="259">
        <f ca="1">COUNTIFS(INDIRECT("RAG!$C$"&amp;$V12&amp;":$BB$"&amp;$V12),G$11,RAG!$C$3:$BB$3,$B53)</f>
        <v>0</v>
      </c>
      <c r="H53" s="259">
        <f ca="1">COUNTIFS(INDIRECT("RAG!$C$"&amp;$V12&amp;":$BB$"&amp;$V12),H$11,RAG!$C$3:$BB$3,$B53)</f>
        <v>1</v>
      </c>
      <c r="I53" s="243" t="s">
        <v>282</v>
      </c>
      <c r="J53" s="243" t="s">
        <v>335</v>
      </c>
      <c r="K53" s="243" t="s">
        <v>284</v>
      </c>
      <c r="L53" s="243" t="s">
        <v>381</v>
      </c>
      <c r="M53" s="243" t="s">
        <v>286</v>
      </c>
      <c r="N53" s="243" t="s">
        <v>287</v>
      </c>
      <c r="O53" s="246" t="s">
        <v>573</v>
      </c>
      <c r="P53" s="231" t="s">
        <v>281</v>
      </c>
      <c r="Q53" s="234"/>
      <c r="R53" s="249"/>
      <c r="S53" s="293"/>
      <c r="V53" s="237"/>
      <c r="Z53" t="str">
        <f>IF(R53&gt;0,B53&amp;":"&amp;R53&amp;"
","")</f>
        <v/>
      </c>
    </row>
    <row r="54" spans="1:26" x14ac:dyDescent="0.35">
      <c r="A54" s="197"/>
      <c r="B54" s="241"/>
      <c r="C54" s="108" t="s">
        <v>336</v>
      </c>
      <c r="D54" s="108" t="s">
        <v>281</v>
      </c>
      <c r="E54" s="266"/>
      <c r="F54" s="260"/>
      <c r="G54" s="260"/>
      <c r="H54" s="260"/>
      <c r="I54" s="244"/>
      <c r="J54" s="244"/>
      <c r="K54" s="244"/>
      <c r="L54" s="244"/>
      <c r="M54" s="244"/>
      <c r="N54" s="244"/>
      <c r="O54" s="187"/>
      <c r="P54" s="232"/>
      <c r="Q54" s="235"/>
      <c r="R54" s="250"/>
      <c r="S54" s="293"/>
      <c r="V54" s="238"/>
    </row>
    <row r="55" spans="1:26" x14ac:dyDescent="0.35">
      <c r="A55" s="197"/>
      <c r="B55" s="241"/>
      <c r="C55" s="127" t="s">
        <v>337</v>
      </c>
      <c r="D55" s="108" t="s">
        <v>289</v>
      </c>
      <c r="E55" s="266"/>
      <c r="F55" s="260"/>
      <c r="G55" s="260"/>
      <c r="H55" s="260"/>
      <c r="I55" s="244"/>
      <c r="J55" s="244"/>
      <c r="K55" s="244"/>
      <c r="L55" s="244"/>
      <c r="M55" s="244"/>
      <c r="N55" s="244"/>
      <c r="O55" s="187"/>
      <c r="P55" s="232"/>
      <c r="Q55" s="235"/>
      <c r="R55" s="250"/>
      <c r="S55" s="293"/>
      <c r="V55" s="238"/>
    </row>
    <row r="56" spans="1:26" x14ac:dyDescent="0.35">
      <c r="A56" s="197"/>
      <c r="B56" s="241"/>
      <c r="C56" s="108" t="s">
        <v>338</v>
      </c>
      <c r="D56" s="108" t="s">
        <v>289</v>
      </c>
      <c r="E56" s="266"/>
      <c r="F56" s="260"/>
      <c r="G56" s="260"/>
      <c r="H56" s="260"/>
      <c r="I56" s="244"/>
      <c r="J56" s="244"/>
      <c r="K56" s="244"/>
      <c r="L56" s="244"/>
      <c r="M56" s="244"/>
      <c r="N56" s="244"/>
      <c r="O56" s="187"/>
      <c r="P56" s="232"/>
      <c r="Q56" s="235"/>
      <c r="R56" s="250"/>
      <c r="S56" s="293"/>
      <c r="V56" s="238"/>
    </row>
    <row r="57" spans="1:26" ht="112" customHeight="1" thickBot="1" x14ac:dyDescent="0.4">
      <c r="A57" s="198"/>
      <c r="B57" s="242"/>
      <c r="C57" s="121" t="s">
        <v>339</v>
      </c>
      <c r="D57" s="108" t="s">
        <v>281</v>
      </c>
      <c r="E57" s="267"/>
      <c r="F57" s="261"/>
      <c r="G57" s="261"/>
      <c r="H57" s="261"/>
      <c r="I57" s="256"/>
      <c r="J57" s="256"/>
      <c r="K57" s="256"/>
      <c r="L57" s="256"/>
      <c r="M57" s="256"/>
      <c r="N57" s="256"/>
      <c r="O57" s="247"/>
      <c r="P57" s="248"/>
      <c r="Q57" s="258"/>
      <c r="R57" s="251"/>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0</v>
      </c>
      <c r="H58" s="259">
        <f ca="1">COUNTIFS(INDIRECT("RAG!$C$"&amp;$V12&amp;":$BB$"&amp;$V12),H$11,RAG!$C$3:$BB$3,$B58)</f>
        <v>2</v>
      </c>
      <c r="I58" s="243" t="s">
        <v>282</v>
      </c>
      <c r="J58" s="243" t="s">
        <v>335</v>
      </c>
      <c r="K58" s="243" t="s">
        <v>284</v>
      </c>
      <c r="L58" s="243" t="s">
        <v>285</v>
      </c>
      <c r="M58" s="243" t="s">
        <v>286</v>
      </c>
      <c r="N58" s="243" t="s">
        <v>261</v>
      </c>
      <c r="O58" s="246" t="s">
        <v>565</v>
      </c>
      <c r="P58" s="231" t="s">
        <v>289</v>
      </c>
      <c r="Q58" s="249"/>
      <c r="R58" s="234"/>
      <c r="S58" s="293"/>
      <c r="V58" s="237"/>
      <c r="Z58" t="str">
        <f>IF(R58&gt;0,B58&amp;":"&amp;R58&amp;"
","")</f>
        <v/>
      </c>
    </row>
    <row r="59" spans="1:26" ht="14.5" customHeight="1" x14ac:dyDescent="0.35">
      <c r="A59" s="197"/>
      <c r="B59" s="241"/>
      <c r="C59" s="109" t="s">
        <v>341</v>
      </c>
      <c r="D59" s="108" t="s">
        <v>289</v>
      </c>
      <c r="E59" s="266"/>
      <c r="F59" s="260"/>
      <c r="G59" s="260"/>
      <c r="H59" s="260"/>
      <c r="I59" s="244"/>
      <c r="J59" s="244"/>
      <c r="K59" s="244"/>
      <c r="L59" s="244"/>
      <c r="M59" s="244"/>
      <c r="N59" s="244"/>
      <c r="O59" s="187"/>
      <c r="P59" s="232"/>
      <c r="Q59" s="250"/>
      <c r="R59" s="235"/>
      <c r="S59" s="293"/>
      <c r="V59" s="238"/>
    </row>
    <row r="60" spans="1:26" ht="29.5" thickBot="1" x14ac:dyDescent="0.4">
      <c r="A60" s="198"/>
      <c r="B60" s="242"/>
      <c r="C60" s="129" t="s">
        <v>342</v>
      </c>
      <c r="D60" s="108" t="s">
        <v>289</v>
      </c>
      <c r="E60" s="267"/>
      <c r="F60" s="261"/>
      <c r="G60" s="261"/>
      <c r="H60" s="261"/>
      <c r="I60" s="256"/>
      <c r="J60" s="256"/>
      <c r="K60" s="256"/>
      <c r="L60" s="256"/>
      <c r="M60" s="256"/>
      <c r="N60" s="256"/>
      <c r="O60" s="247"/>
      <c r="P60" s="248"/>
      <c r="Q60" s="251"/>
      <c r="R60" s="258"/>
      <c r="S60" s="293"/>
      <c r="V60" s="252"/>
    </row>
    <row r="61" spans="1:26" ht="14.5" customHeight="1" x14ac:dyDescent="0.35">
      <c r="A61" s="196" t="s">
        <v>85</v>
      </c>
      <c r="B61" s="240" t="s">
        <v>104</v>
      </c>
      <c r="C61" s="119" t="s">
        <v>343</v>
      </c>
      <c r="D61" s="119" t="s">
        <v>281</v>
      </c>
      <c r="E61" s="265" t="s">
        <v>281</v>
      </c>
      <c r="F61" s="259">
        <f ca="1">COUNTIFS(INDIRECT("RAG!$C$"&amp;$V12&amp;":$BB$"&amp;$V12),F$11,RAG!$C$3:$BB$3,$B61)</f>
        <v>0</v>
      </c>
      <c r="G61" s="259">
        <f ca="1">COUNTIFS(INDIRECT("RAG!$C$"&amp;$V12&amp;":$BB$"&amp;$V12),G$11,RAG!$C$3:$BB$3,$B61)</f>
        <v>0</v>
      </c>
      <c r="H61" s="259">
        <f ca="1">COUNTIFS(INDIRECT("RAG!$C$"&amp;$V12&amp;":$BB$"&amp;$V12),H$11,RAG!$C$3:$BB$3,$B61)</f>
        <v>5</v>
      </c>
      <c r="I61" s="243" t="s">
        <v>282</v>
      </c>
      <c r="J61" s="243" t="s">
        <v>335</v>
      </c>
      <c r="K61" s="243" t="s">
        <v>284</v>
      </c>
      <c r="L61" s="243" t="s">
        <v>285</v>
      </c>
      <c r="M61" s="243" t="s">
        <v>286</v>
      </c>
      <c r="N61" s="243" t="s">
        <v>261</v>
      </c>
      <c r="O61" s="246" t="s">
        <v>667</v>
      </c>
      <c r="P61" s="231" t="s">
        <v>289</v>
      </c>
      <c r="Q61" s="271"/>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44"/>
      <c r="J62" s="244"/>
      <c r="K62" s="244"/>
      <c r="L62" s="244"/>
      <c r="M62" s="244"/>
      <c r="N62" s="244"/>
      <c r="O62" s="187"/>
      <c r="P62" s="232"/>
      <c r="Q62" s="272"/>
      <c r="R62" s="272"/>
      <c r="S62" s="293"/>
      <c r="V62" s="275"/>
    </row>
    <row r="63" spans="1:26" x14ac:dyDescent="0.35">
      <c r="A63" s="197"/>
      <c r="B63" s="241"/>
      <c r="C63" s="108" t="s">
        <v>345</v>
      </c>
      <c r="D63" s="108" t="s">
        <v>281</v>
      </c>
      <c r="E63" s="266"/>
      <c r="F63" s="260"/>
      <c r="G63" s="260"/>
      <c r="H63" s="260"/>
      <c r="I63" s="244"/>
      <c r="J63" s="244"/>
      <c r="K63" s="244"/>
      <c r="L63" s="244"/>
      <c r="M63" s="244"/>
      <c r="N63" s="244"/>
      <c r="O63" s="187"/>
      <c r="P63" s="232"/>
      <c r="Q63" s="272"/>
      <c r="R63" s="272"/>
      <c r="S63" s="293"/>
      <c r="V63" s="275"/>
    </row>
    <row r="64" spans="1:26" x14ac:dyDescent="0.35">
      <c r="A64" s="197"/>
      <c r="B64" s="241"/>
      <c r="C64" s="108" t="s">
        <v>346</v>
      </c>
      <c r="D64" s="108" t="s">
        <v>281</v>
      </c>
      <c r="E64" s="266"/>
      <c r="F64" s="260"/>
      <c r="G64" s="260"/>
      <c r="H64" s="260"/>
      <c r="I64" s="244"/>
      <c r="J64" s="244"/>
      <c r="K64" s="244"/>
      <c r="L64" s="244"/>
      <c r="M64" s="244"/>
      <c r="N64" s="244"/>
      <c r="O64" s="187"/>
      <c r="P64" s="232"/>
      <c r="Q64" s="272"/>
      <c r="R64" s="272"/>
      <c r="S64" s="293"/>
      <c r="V64" s="275"/>
    </row>
    <row r="65" spans="1:26" x14ac:dyDescent="0.35">
      <c r="A65" s="197"/>
      <c r="B65" s="241"/>
      <c r="C65" s="108" t="s">
        <v>347</v>
      </c>
      <c r="D65" s="108" t="s">
        <v>289</v>
      </c>
      <c r="E65" s="266"/>
      <c r="F65" s="260"/>
      <c r="G65" s="260"/>
      <c r="H65" s="260"/>
      <c r="I65" s="244"/>
      <c r="J65" s="244"/>
      <c r="K65" s="244"/>
      <c r="L65" s="244"/>
      <c r="M65" s="244"/>
      <c r="N65" s="244"/>
      <c r="O65" s="187"/>
      <c r="P65" s="232"/>
      <c r="Q65" s="272"/>
      <c r="R65" s="272"/>
      <c r="S65" s="293"/>
      <c r="V65" s="275"/>
    </row>
    <row r="66" spans="1:26" x14ac:dyDescent="0.35">
      <c r="A66" s="197"/>
      <c r="B66" s="241"/>
      <c r="C66" s="108" t="s">
        <v>348</v>
      </c>
      <c r="D66" s="108" t="s">
        <v>289</v>
      </c>
      <c r="E66" s="266"/>
      <c r="F66" s="260"/>
      <c r="G66" s="260"/>
      <c r="H66" s="260"/>
      <c r="I66" s="244"/>
      <c r="J66" s="244"/>
      <c r="K66" s="244"/>
      <c r="L66" s="244"/>
      <c r="M66" s="244"/>
      <c r="N66" s="244"/>
      <c r="O66" s="187"/>
      <c r="P66" s="232"/>
      <c r="Q66" s="272"/>
      <c r="R66" s="272"/>
      <c r="S66" s="293"/>
      <c r="V66" s="275"/>
    </row>
    <row r="67" spans="1:26" ht="29" x14ac:dyDescent="0.35">
      <c r="A67" s="197"/>
      <c r="B67" s="241"/>
      <c r="C67" s="108" t="s">
        <v>349</v>
      </c>
      <c r="D67" s="108" t="s">
        <v>289</v>
      </c>
      <c r="E67" s="266"/>
      <c r="F67" s="260"/>
      <c r="G67" s="260"/>
      <c r="H67" s="260"/>
      <c r="I67" s="244"/>
      <c r="J67" s="244"/>
      <c r="K67" s="244"/>
      <c r="L67" s="244"/>
      <c r="M67" s="244"/>
      <c r="N67" s="244"/>
      <c r="O67" s="187"/>
      <c r="P67" s="232"/>
      <c r="Q67" s="272"/>
      <c r="R67" s="272"/>
      <c r="S67" s="293"/>
      <c r="V67" s="275"/>
    </row>
    <row r="68" spans="1:26" ht="15" thickBot="1" x14ac:dyDescent="0.4">
      <c r="A68" s="198"/>
      <c r="B68" s="242"/>
      <c r="C68" s="121" t="s">
        <v>350</v>
      </c>
      <c r="D68" s="108" t="s">
        <v>281</v>
      </c>
      <c r="E68" s="267"/>
      <c r="F68" s="261"/>
      <c r="G68" s="261"/>
      <c r="H68" s="261"/>
      <c r="I68" s="256"/>
      <c r="J68" s="256"/>
      <c r="K68" s="256"/>
      <c r="L68" s="256"/>
      <c r="M68" s="256"/>
      <c r="N68" s="256"/>
      <c r="O68" s="247"/>
      <c r="P68" s="248"/>
      <c r="Q68" s="273"/>
      <c r="R68" s="273"/>
      <c r="S68" s="293"/>
      <c r="V68" s="276"/>
    </row>
    <row r="69" spans="1:26" ht="14.5" customHeight="1" x14ac:dyDescent="0.35">
      <c r="A69" s="196" t="s">
        <v>599</v>
      </c>
      <c r="B69" s="240" t="s">
        <v>105</v>
      </c>
      <c r="C69" s="124" t="s">
        <v>738</v>
      </c>
      <c r="D69" s="119" t="s">
        <v>281</v>
      </c>
      <c r="E69" s="265" t="s">
        <v>281</v>
      </c>
      <c r="F69" s="259">
        <f ca="1">COUNTIFS(INDIRECT("RAG!$C$"&amp;$V12&amp;":$BB$"&amp;$V12),F$11,RAG!$C$3:$BB$3,$B69)</f>
        <v>0</v>
      </c>
      <c r="G69" s="259">
        <f ca="1">COUNTIFS(INDIRECT("RAG!$C$"&amp;$V12&amp;":$BB$"&amp;$V12),G$11,RAG!$C$3:$BB$3,$B69)</f>
        <v>0</v>
      </c>
      <c r="H69" s="259">
        <f ca="1">COUNTIFS(INDIRECT("RAG!$C$"&amp;$V12&amp;":$BB$"&amp;$V12),H$11,RAG!$C$3:$BB$3,$B69)</f>
        <v>6</v>
      </c>
      <c r="I69" s="243" t="s">
        <v>282</v>
      </c>
      <c r="J69" s="243" t="s">
        <v>335</v>
      </c>
      <c r="K69" s="243" t="s">
        <v>284</v>
      </c>
      <c r="L69" s="243" t="s">
        <v>285</v>
      </c>
      <c r="M69" s="243" t="s">
        <v>286</v>
      </c>
      <c r="N69" s="243" t="s">
        <v>261</v>
      </c>
      <c r="O69" s="262" t="s">
        <v>561</v>
      </c>
      <c r="P69" s="231" t="s">
        <v>289</v>
      </c>
      <c r="Q69" s="249"/>
      <c r="R69" s="249"/>
      <c r="S69" s="292"/>
      <c r="V69" s="237"/>
      <c r="Z69" t="str">
        <f>IF(R69&gt;0,B69&amp;":"&amp;R69&amp;"
","")</f>
        <v/>
      </c>
    </row>
    <row r="70" spans="1:26" x14ac:dyDescent="0.35">
      <c r="A70" s="197"/>
      <c r="B70" s="241"/>
      <c r="C70" s="125" t="s">
        <v>352</v>
      </c>
      <c r="D70" s="108" t="s">
        <v>281</v>
      </c>
      <c r="E70" s="266"/>
      <c r="F70" s="260"/>
      <c r="G70" s="260"/>
      <c r="H70" s="260"/>
      <c r="I70" s="244"/>
      <c r="J70" s="244"/>
      <c r="K70" s="244"/>
      <c r="L70" s="244"/>
      <c r="M70" s="244"/>
      <c r="N70" s="244"/>
      <c r="O70" s="263"/>
      <c r="P70" s="232"/>
      <c r="Q70" s="250"/>
      <c r="R70" s="250"/>
      <c r="S70" s="292"/>
      <c r="V70" s="238"/>
    </row>
    <row r="71" spans="1:26" ht="29" x14ac:dyDescent="0.35">
      <c r="A71" s="197"/>
      <c r="B71" s="241"/>
      <c r="C71" s="125" t="s">
        <v>353</v>
      </c>
      <c r="D71" s="108" t="s">
        <v>289</v>
      </c>
      <c r="E71" s="266"/>
      <c r="F71" s="260"/>
      <c r="G71" s="260"/>
      <c r="H71" s="260"/>
      <c r="I71" s="244"/>
      <c r="J71" s="244"/>
      <c r="K71" s="244"/>
      <c r="L71" s="244"/>
      <c r="M71" s="244"/>
      <c r="N71" s="244"/>
      <c r="O71" s="263"/>
      <c r="P71" s="232"/>
      <c r="Q71" s="250"/>
      <c r="R71" s="250"/>
      <c r="S71" s="292"/>
      <c r="V71" s="238"/>
    </row>
    <row r="72" spans="1:26" x14ac:dyDescent="0.35">
      <c r="A72" s="197"/>
      <c r="B72" s="241"/>
      <c r="C72" s="125" t="s">
        <v>354</v>
      </c>
      <c r="D72" s="108" t="s">
        <v>289</v>
      </c>
      <c r="E72" s="266"/>
      <c r="F72" s="260"/>
      <c r="G72" s="260"/>
      <c r="H72" s="260"/>
      <c r="I72" s="244"/>
      <c r="J72" s="244"/>
      <c r="K72" s="244"/>
      <c r="L72" s="244"/>
      <c r="M72" s="244"/>
      <c r="N72" s="244"/>
      <c r="O72" s="263"/>
      <c r="P72" s="232"/>
      <c r="Q72" s="250"/>
      <c r="R72" s="250"/>
      <c r="S72" s="292"/>
      <c r="V72" s="238"/>
    </row>
    <row r="73" spans="1:26" x14ac:dyDescent="0.35">
      <c r="A73" s="197"/>
      <c r="B73" s="241"/>
      <c r="C73" s="125" t="s">
        <v>739</v>
      </c>
      <c r="D73" s="108" t="s">
        <v>289</v>
      </c>
      <c r="E73" s="266"/>
      <c r="F73" s="260"/>
      <c r="G73" s="260"/>
      <c r="H73" s="260"/>
      <c r="I73" s="244"/>
      <c r="J73" s="244"/>
      <c r="K73" s="244"/>
      <c r="L73" s="244"/>
      <c r="M73" s="244"/>
      <c r="N73" s="244"/>
      <c r="O73" s="263"/>
      <c r="P73" s="232"/>
      <c r="Q73" s="250"/>
      <c r="R73" s="250"/>
      <c r="S73" s="292"/>
      <c r="V73" s="238"/>
    </row>
    <row r="74" spans="1:26" x14ac:dyDescent="0.35">
      <c r="A74" s="197"/>
      <c r="B74" s="241"/>
      <c r="C74" s="125" t="s">
        <v>355</v>
      </c>
      <c r="D74" s="108" t="s">
        <v>289</v>
      </c>
      <c r="E74" s="266"/>
      <c r="F74" s="260"/>
      <c r="G74" s="260"/>
      <c r="H74" s="260"/>
      <c r="I74" s="244"/>
      <c r="J74" s="244"/>
      <c r="K74" s="244"/>
      <c r="L74" s="244"/>
      <c r="M74" s="244"/>
      <c r="N74" s="244"/>
      <c r="O74" s="263"/>
      <c r="P74" s="232"/>
      <c r="Q74" s="250"/>
      <c r="R74" s="250"/>
      <c r="S74" s="292"/>
      <c r="V74" s="238"/>
    </row>
    <row r="75" spans="1:26" ht="15" thickBot="1" x14ac:dyDescent="0.4">
      <c r="A75" s="198"/>
      <c r="B75" s="242"/>
      <c r="C75" s="126" t="s">
        <v>356</v>
      </c>
      <c r="D75" s="108" t="s">
        <v>289</v>
      </c>
      <c r="E75" s="267"/>
      <c r="F75" s="261"/>
      <c r="G75" s="261"/>
      <c r="H75" s="261"/>
      <c r="I75" s="256"/>
      <c r="J75" s="256"/>
      <c r="K75" s="256"/>
      <c r="L75" s="256"/>
      <c r="M75" s="256"/>
      <c r="N75" s="256"/>
      <c r="O75" s="264"/>
      <c r="P75" s="248"/>
      <c r="Q75" s="251"/>
      <c r="R75" s="251"/>
      <c r="S75" s="292"/>
      <c r="V75" s="252"/>
    </row>
    <row r="76" spans="1:26" ht="14.5" customHeight="1" x14ac:dyDescent="0.35">
      <c r="A76" s="196" t="s">
        <v>87</v>
      </c>
      <c r="B76" s="240" t="s">
        <v>106</v>
      </c>
      <c r="C76" s="124" t="s">
        <v>357</v>
      </c>
      <c r="D76" s="119" t="s">
        <v>281</v>
      </c>
      <c r="E76" s="265" t="s">
        <v>281</v>
      </c>
      <c r="F76" s="259">
        <f ca="1">COUNTIFS(INDIRECT("RAG!$C$"&amp;$V12&amp;":$BB$"&amp;$V12),F$11,RAG!$C$3:$BB$3,$B76)</f>
        <v>1</v>
      </c>
      <c r="G76" s="259">
        <f ca="1">COUNTIFS(INDIRECT("RAG!$C$"&amp;$V12&amp;":$BB$"&amp;$V12),G$11,RAG!$C$3:$BB$3,$B76)</f>
        <v>0</v>
      </c>
      <c r="H76" s="259">
        <f ca="1">COUNTIFS(INDIRECT("RAG!$C$"&amp;$V12&amp;":$BB$"&amp;$V12),H$11,RAG!$C$3:$BB$3,$B76)</f>
        <v>3</v>
      </c>
      <c r="I76" s="243" t="s">
        <v>231</v>
      </c>
      <c r="J76" s="243" t="s">
        <v>231</v>
      </c>
      <c r="K76" s="243" t="s">
        <v>231</v>
      </c>
      <c r="L76" s="243" t="s">
        <v>231</v>
      </c>
      <c r="M76" s="243" t="s">
        <v>231</v>
      </c>
      <c r="N76" s="243" t="s">
        <v>262</v>
      </c>
      <c r="O76" s="268" t="s">
        <v>516</v>
      </c>
      <c r="P76" s="231" t="s">
        <v>289</v>
      </c>
      <c r="Q76" s="234"/>
      <c r="R76" s="234" t="s">
        <v>358</v>
      </c>
      <c r="S76" s="293"/>
      <c r="V76" s="237"/>
      <c r="Z76" t="str">
        <f>IF(R76&gt;0,B76&amp;":"&amp;R76&amp;"
","")</f>
        <v xml:space="preserve">IIA12:Local Plan Policy GR1 Achieving a High Standard of Development Design and Layout Considerations requires all development proposals to respect the character and landscape of which it is built in.
</v>
      </c>
    </row>
    <row r="77" spans="1:26" x14ac:dyDescent="0.35">
      <c r="A77" s="197"/>
      <c r="B77" s="241"/>
      <c r="C77" s="125" t="s">
        <v>359</v>
      </c>
      <c r="D77" s="108" t="s">
        <v>289</v>
      </c>
      <c r="E77" s="266"/>
      <c r="F77" s="260"/>
      <c r="G77" s="260"/>
      <c r="H77" s="260"/>
      <c r="I77" s="244"/>
      <c r="J77" s="244"/>
      <c r="K77" s="244"/>
      <c r="L77" s="244"/>
      <c r="M77" s="244"/>
      <c r="N77" s="244"/>
      <c r="O77" s="269"/>
      <c r="P77" s="232"/>
      <c r="Q77" s="235"/>
      <c r="R77" s="235"/>
      <c r="S77" s="293"/>
      <c r="V77" s="238"/>
    </row>
    <row r="78" spans="1:26" x14ac:dyDescent="0.35">
      <c r="A78" s="197"/>
      <c r="B78" s="241"/>
      <c r="C78" s="125" t="s">
        <v>360</v>
      </c>
      <c r="D78" s="108" t="s">
        <v>281</v>
      </c>
      <c r="E78" s="266"/>
      <c r="F78" s="260"/>
      <c r="G78" s="260"/>
      <c r="H78" s="260"/>
      <c r="I78" s="244"/>
      <c r="J78" s="244"/>
      <c r="K78" s="244"/>
      <c r="L78" s="244"/>
      <c r="M78" s="244"/>
      <c r="N78" s="244"/>
      <c r="O78" s="269"/>
      <c r="P78" s="232"/>
      <c r="Q78" s="235"/>
      <c r="R78" s="235"/>
      <c r="S78" s="293"/>
      <c r="V78" s="238"/>
    </row>
    <row r="79" spans="1:26" x14ac:dyDescent="0.35">
      <c r="A79" s="197"/>
      <c r="B79" s="241"/>
      <c r="C79" s="125" t="s">
        <v>361</v>
      </c>
      <c r="D79" s="108" t="s">
        <v>281</v>
      </c>
      <c r="E79" s="266"/>
      <c r="F79" s="260"/>
      <c r="G79" s="260"/>
      <c r="H79" s="260"/>
      <c r="I79" s="244"/>
      <c r="J79" s="244"/>
      <c r="K79" s="244"/>
      <c r="L79" s="244"/>
      <c r="M79" s="244"/>
      <c r="N79" s="244"/>
      <c r="O79" s="269"/>
      <c r="P79" s="232"/>
      <c r="Q79" s="235"/>
      <c r="R79" s="235"/>
      <c r="S79" s="293"/>
      <c r="V79" s="238"/>
    </row>
    <row r="80" spans="1:26" ht="87.5" customHeight="1" thickBot="1" x14ac:dyDescent="0.4">
      <c r="A80" s="198"/>
      <c r="B80" s="242"/>
      <c r="C80" s="130" t="s">
        <v>362</v>
      </c>
      <c r="D80" s="108" t="s">
        <v>289</v>
      </c>
      <c r="E80" s="267"/>
      <c r="F80" s="261"/>
      <c r="G80" s="261"/>
      <c r="H80" s="261"/>
      <c r="I80" s="256"/>
      <c r="J80" s="256"/>
      <c r="K80" s="256"/>
      <c r="L80" s="256"/>
      <c r="M80" s="256"/>
      <c r="N80" s="256"/>
      <c r="O80" s="270"/>
      <c r="P80" s="248"/>
      <c r="Q80" s="258"/>
      <c r="R80" s="258"/>
      <c r="S80" s="293"/>
      <c r="V80" s="252"/>
    </row>
    <row r="81" spans="1:26" ht="14.5" customHeight="1"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0</v>
      </c>
      <c r="H81" s="240">
        <f ca="1">COUNTIFS(INDIRECT("RAG!$C$"&amp;$V12&amp;":$BB$"&amp;$V12),H$11,RAG!$C$3:$BB$3,$B81)</f>
        <v>5</v>
      </c>
      <c r="I81" s="243" t="s">
        <v>282</v>
      </c>
      <c r="J81" s="243" t="s">
        <v>335</v>
      </c>
      <c r="K81" s="243" t="s">
        <v>321</v>
      </c>
      <c r="L81" s="243" t="s">
        <v>285</v>
      </c>
      <c r="M81" s="243" t="s">
        <v>286</v>
      </c>
      <c r="N81" s="243" t="s">
        <v>261</v>
      </c>
      <c r="O81" s="246" t="s">
        <v>696</v>
      </c>
      <c r="P81" s="231" t="s">
        <v>289</v>
      </c>
      <c r="Q81" s="249"/>
      <c r="R81" s="249"/>
      <c r="S81" s="293"/>
      <c r="V81" s="237"/>
      <c r="Z81" t="str">
        <f>IF(R81&gt;0,B81&amp;":"&amp;R81&amp;"
","")</f>
        <v/>
      </c>
    </row>
    <row r="82" spans="1:26" x14ac:dyDescent="0.35">
      <c r="A82" s="201"/>
      <c r="B82" s="241"/>
      <c r="C82" s="125" t="s">
        <v>364</v>
      </c>
      <c r="D82" s="108" t="s">
        <v>281</v>
      </c>
      <c r="E82" s="254"/>
      <c r="F82" s="241"/>
      <c r="G82" s="241"/>
      <c r="H82" s="241"/>
      <c r="I82" s="244"/>
      <c r="J82" s="244"/>
      <c r="K82" s="244"/>
      <c r="L82" s="244"/>
      <c r="M82" s="244"/>
      <c r="N82" s="244"/>
      <c r="O82" s="187"/>
      <c r="P82" s="232"/>
      <c r="Q82" s="250"/>
      <c r="R82" s="250"/>
      <c r="S82" s="293"/>
      <c r="V82" s="238"/>
    </row>
    <row r="83" spans="1:26" x14ac:dyDescent="0.35">
      <c r="A83" s="201"/>
      <c r="B83" s="241"/>
      <c r="C83" s="125" t="s">
        <v>365</v>
      </c>
      <c r="D83" s="108" t="s">
        <v>289</v>
      </c>
      <c r="E83" s="254"/>
      <c r="F83" s="241"/>
      <c r="G83" s="241"/>
      <c r="H83" s="241"/>
      <c r="I83" s="244"/>
      <c r="J83" s="244"/>
      <c r="K83" s="244"/>
      <c r="L83" s="244"/>
      <c r="M83" s="244"/>
      <c r="N83" s="244"/>
      <c r="O83" s="187"/>
      <c r="P83" s="232"/>
      <c r="Q83" s="250"/>
      <c r="R83" s="250"/>
      <c r="S83" s="293"/>
      <c r="V83" s="238"/>
    </row>
    <row r="84" spans="1:26" x14ac:dyDescent="0.35">
      <c r="A84" s="201"/>
      <c r="B84" s="241"/>
      <c r="C84" s="131" t="s">
        <v>366</v>
      </c>
      <c r="D84" s="108" t="s">
        <v>289</v>
      </c>
      <c r="E84" s="254"/>
      <c r="F84" s="241"/>
      <c r="G84" s="241"/>
      <c r="H84" s="241"/>
      <c r="I84" s="244"/>
      <c r="J84" s="244"/>
      <c r="K84" s="244"/>
      <c r="L84" s="244"/>
      <c r="M84" s="244"/>
      <c r="N84" s="244"/>
      <c r="O84" s="187"/>
      <c r="P84" s="232"/>
      <c r="Q84" s="250"/>
      <c r="R84" s="250"/>
      <c r="S84" s="293"/>
      <c r="V84" s="238"/>
    </row>
    <row r="85" spans="1:26" ht="29" x14ac:dyDescent="0.35">
      <c r="A85" s="201"/>
      <c r="B85" s="241"/>
      <c r="C85" s="131" t="s">
        <v>367</v>
      </c>
      <c r="D85" s="108" t="s">
        <v>289</v>
      </c>
      <c r="E85" s="254"/>
      <c r="F85" s="241"/>
      <c r="G85" s="241"/>
      <c r="H85" s="241"/>
      <c r="I85" s="244"/>
      <c r="J85" s="244"/>
      <c r="K85" s="244"/>
      <c r="L85" s="244"/>
      <c r="M85" s="244"/>
      <c r="N85" s="244"/>
      <c r="O85" s="187"/>
      <c r="P85" s="232"/>
      <c r="Q85" s="250"/>
      <c r="R85" s="250"/>
      <c r="S85" s="293"/>
      <c r="V85" s="238"/>
    </row>
    <row r="86" spans="1:26" ht="29" x14ac:dyDescent="0.35">
      <c r="A86" s="201"/>
      <c r="B86" s="241"/>
      <c r="C86" s="131" t="s">
        <v>368</v>
      </c>
      <c r="D86" s="108" t="s">
        <v>281</v>
      </c>
      <c r="E86" s="254"/>
      <c r="F86" s="241"/>
      <c r="G86" s="241"/>
      <c r="H86" s="241"/>
      <c r="I86" s="244"/>
      <c r="J86" s="244"/>
      <c r="K86" s="244"/>
      <c r="L86" s="244"/>
      <c r="M86" s="244"/>
      <c r="N86" s="244"/>
      <c r="O86" s="187"/>
      <c r="P86" s="232"/>
      <c r="Q86" s="250"/>
      <c r="R86" s="250"/>
      <c r="S86" s="293"/>
      <c r="V86" s="238"/>
    </row>
    <row r="87" spans="1:26" ht="15" thickBot="1" x14ac:dyDescent="0.4">
      <c r="A87" s="200"/>
      <c r="B87" s="242"/>
      <c r="C87" s="129" t="s">
        <v>369</v>
      </c>
      <c r="D87" s="108" t="s">
        <v>289</v>
      </c>
      <c r="E87" s="255"/>
      <c r="F87" s="242"/>
      <c r="G87" s="242"/>
      <c r="H87" s="242"/>
      <c r="I87" s="256"/>
      <c r="J87" s="256"/>
      <c r="K87" s="256"/>
      <c r="L87" s="256"/>
      <c r="M87" s="256"/>
      <c r="N87" s="256"/>
      <c r="O87" s="247"/>
      <c r="P87" s="248"/>
      <c r="Q87" s="251"/>
      <c r="R87" s="251"/>
      <c r="S87" s="293"/>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43" t="s">
        <v>231</v>
      </c>
      <c r="J88" s="243" t="s">
        <v>231</v>
      </c>
      <c r="K88" s="243" t="s">
        <v>231</v>
      </c>
      <c r="L88" s="243" t="s">
        <v>231</v>
      </c>
      <c r="M88" s="243" t="s">
        <v>231</v>
      </c>
      <c r="N88" s="243"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44"/>
      <c r="J89" s="244"/>
      <c r="K89" s="244"/>
      <c r="L89" s="244"/>
      <c r="M89" s="244"/>
      <c r="N89" s="244"/>
      <c r="O89" s="187"/>
      <c r="P89" s="232"/>
      <c r="Q89" s="235"/>
      <c r="R89" s="235"/>
      <c r="S89" s="293"/>
      <c r="V89" s="238"/>
    </row>
    <row r="90" spans="1:26" x14ac:dyDescent="0.35">
      <c r="A90" s="201"/>
      <c r="B90" s="241"/>
      <c r="C90" s="131" t="s">
        <v>373</v>
      </c>
      <c r="D90" s="108" t="s">
        <v>289</v>
      </c>
      <c r="E90" s="254"/>
      <c r="F90" s="241"/>
      <c r="G90" s="241"/>
      <c r="H90" s="241"/>
      <c r="I90" s="244"/>
      <c r="J90" s="244"/>
      <c r="K90" s="244"/>
      <c r="L90" s="244"/>
      <c r="M90" s="244"/>
      <c r="N90" s="244"/>
      <c r="O90" s="187"/>
      <c r="P90" s="232"/>
      <c r="Q90" s="235"/>
      <c r="R90" s="235"/>
      <c r="S90" s="293"/>
      <c r="V90" s="238"/>
    </row>
    <row r="91" spans="1:26" ht="88.5" customHeight="1" thickBot="1" x14ac:dyDescent="0.4">
      <c r="A91" s="202"/>
      <c r="B91" s="242"/>
      <c r="C91" s="133" t="s">
        <v>374</v>
      </c>
      <c r="D91" s="143" t="s">
        <v>281</v>
      </c>
      <c r="E91" s="255"/>
      <c r="F91" s="242"/>
      <c r="G91" s="242"/>
      <c r="H91" s="242"/>
      <c r="I91" s="245"/>
      <c r="J91" s="245"/>
      <c r="K91" s="245"/>
      <c r="L91" s="245"/>
      <c r="M91" s="245"/>
      <c r="N91" s="245"/>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DazIPs9qNkrE95nyCx7dDEXgi+uZZKQkdBMzHC+IaeQMjjyvI8+L8cNO8Fp8qjundWSD3BJdAmX6FNVT/A2RQw==" saltValue="B23/TTBnxJtQtcOzq/IKFw=="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3:S57"/>
    <mergeCell ref="S58:S60"/>
    <mergeCell ref="S61:S68"/>
    <mergeCell ref="S51:S52"/>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O24:O31"/>
    <mergeCell ref="P24:P31"/>
    <mergeCell ref="Q24:Q3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M40:M45"/>
    <mergeCell ref="N40:N45"/>
    <mergeCell ref="A46:A50"/>
    <mergeCell ref="B46:B50"/>
    <mergeCell ref="E46:E50"/>
    <mergeCell ref="F46:F50"/>
    <mergeCell ref="G46:G50"/>
    <mergeCell ref="I40:I45"/>
    <mergeCell ref="J40:J45"/>
    <mergeCell ref="K40:K45"/>
    <mergeCell ref="L40:L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3565" priority="1">
      <formula>$D12="No"</formula>
    </cfRule>
  </conditionalFormatting>
  <conditionalFormatting sqref="F12:F91">
    <cfRule type="cellIs" dxfId="3564" priority="4" operator="greaterThan">
      <formula>0</formula>
    </cfRule>
  </conditionalFormatting>
  <conditionalFormatting sqref="G12:G91">
    <cfRule type="cellIs" dxfId="3563" priority="3" operator="greaterThan">
      <formula>0</formula>
    </cfRule>
  </conditionalFormatting>
  <conditionalFormatting sqref="H12:H91">
    <cfRule type="cellIs" dxfId="3562" priority="2" operator="greaterThan">
      <formula>0</formula>
    </cfRule>
  </conditionalFormatting>
  <conditionalFormatting sqref="N12">
    <cfRule type="cellIs" dxfId="3561" priority="31" operator="equal">
      <formula>"Minor Positive"</formula>
    </cfRule>
    <cfRule type="cellIs" dxfId="3560" priority="33" operator="equal">
      <formula>"Neutral"</formula>
    </cfRule>
    <cfRule type="cellIs" dxfId="3559" priority="32" operator="equal">
      <formula>"Significant Positive"</formula>
    </cfRule>
    <cfRule type="cellIs" dxfId="3558" priority="29" operator="equal">
      <formula>"Minor Negative"</formula>
    </cfRule>
    <cfRule type="cellIs" dxfId="3557" priority="30" operator="equal">
      <formula>"Significant Negative"</formula>
    </cfRule>
  </conditionalFormatting>
  <conditionalFormatting sqref="N22">
    <cfRule type="cellIs" dxfId="3556" priority="134" operator="equal">
      <formula>"Significant Positive"</formula>
    </cfRule>
    <cfRule type="cellIs" dxfId="3555" priority="129" operator="equal">
      <formula>"Significant Negative"</formula>
    </cfRule>
    <cfRule type="cellIs" dxfId="3554" priority="130" operator="equal">
      <formula>"Minor Negative"</formula>
    </cfRule>
    <cfRule type="cellIs" dxfId="3553" priority="131" operator="equal">
      <formula>"Uncertain"</formula>
    </cfRule>
    <cfRule type="cellIs" dxfId="3552" priority="132" operator="equal">
      <formula>"Neutral"</formula>
    </cfRule>
    <cfRule type="cellIs" dxfId="3551" priority="133" operator="equal">
      <formula>"Minor Positive"</formula>
    </cfRule>
  </conditionalFormatting>
  <conditionalFormatting sqref="N24">
    <cfRule type="cellIs" dxfId="3550" priority="126" operator="equal">
      <formula>"Neutral"</formula>
    </cfRule>
    <cfRule type="cellIs" dxfId="3549" priority="125" operator="equal">
      <formula>"Uncertain"</formula>
    </cfRule>
    <cfRule type="cellIs" dxfId="3548" priority="124" operator="equal">
      <formula>"Minor Negative"</formula>
    </cfRule>
    <cfRule type="cellIs" dxfId="3547" priority="127" operator="equal">
      <formula>"Minor Positive"</formula>
    </cfRule>
    <cfRule type="cellIs" dxfId="3546" priority="123" operator="equal">
      <formula>"Significant Negative"</formula>
    </cfRule>
    <cfRule type="cellIs" dxfId="3545" priority="128" operator="equal">
      <formula>"Significant Positive"</formula>
    </cfRule>
  </conditionalFormatting>
  <conditionalFormatting sqref="N32">
    <cfRule type="cellIs" dxfId="3544" priority="122" operator="equal">
      <formula>"Significant Positive"</formula>
    </cfRule>
    <cfRule type="cellIs" dxfId="3543" priority="121" operator="equal">
      <formula>"Minor Positive"</formula>
    </cfRule>
    <cfRule type="cellIs" dxfId="3542" priority="119" operator="equal">
      <formula>"Uncertain"</formula>
    </cfRule>
    <cfRule type="cellIs" dxfId="3541" priority="118" operator="equal">
      <formula>"Minor Negative"</formula>
    </cfRule>
    <cfRule type="cellIs" dxfId="3540" priority="117" operator="equal">
      <formula>"Significant Negative"</formula>
    </cfRule>
    <cfRule type="cellIs" dxfId="3539" priority="120" operator="equal">
      <formula>"Neutral"</formula>
    </cfRule>
  </conditionalFormatting>
  <conditionalFormatting sqref="N40">
    <cfRule type="cellIs" dxfId="3538" priority="39" operator="equal">
      <formula>"Significant Positive"</formula>
    </cfRule>
    <cfRule type="cellIs" dxfId="3537" priority="34" operator="equal">
      <formula>"Significant Negative"</formula>
    </cfRule>
    <cfRule type="cellIs" dxfId="3536" priority="35" operator="equal">
      <formula>"Minor Negative"</formula>
    </cfRule>
    <cfRule type="cellIs" dxfId="3535" priority="36" operator="equal">
      <formula>"Uncertain"</formula>
    </cfRule>
    <cfRule type="cellIs" dxfId="3534" priority="37" operator="equal">
      <formula>"Neutral"</formula>
    </cfRule>
    <cfRule type="cellIs" dxfId="3533" priority="38" operator="equal">
      <formula>"Minor Positive"</formula>
    </cfRule>
  </conditionalFormatting>
  <conditionalFormatting sqref="N46">
    <cfRule type="cellIs" dxfId="3532" priority="77" operator="equal">
      <formula>"Minor Positive"</formula>
    </cfRule>
    <cfRule type="cellIs" dxfId="3531" priority="76" operator="equal">
      <formula>"Neutral"</formula>
    </cfRule>
    <cfRule type="cellIs" dxfId="3530" priority="73" operator="equal">
      <formula>"Significant Negative"</formula>
    </cfRule>
    <cfRule type="cellIs" dxfId="3529" priority="75" operator="equal">
      <formula>"Uncertain"</formula>
    </cfRule>
    <cfRule type="cellIs" dxfId="3528" priority="74" operator="equal">
      <formula>"Minor Negative"</formula>
    </cfRule>
    <cfRule type="cellIs" dxfId="3527" priority="78" operator="equal">
      <formula>"Significant Positive"</formula>
    </cfRule>
  </conditionalFormatting>
  <conditionalFormatting sqref="N51">
    <cfRule type="cellIs" dxfId="3526" priority="40" operator="equal">
      <formula>"Significant Negative"</formula>
    </cfRule>
    <cfRule type="cellIs" dxfId="3525" priority="45" operator="equal">
      <formula>"Significant Positive"</formula>
    </cfRule>
    <cfRule type="cellIs" dxfId="3524" priority="42" operator="equal">
      <formula>"Uncertain"</formula>
    </cfRule>
    <cfRule type="cellIs" dxfId="3523" priority="41" operator="equal">
      <formula>"Minor Negative"</formula>
    </cfRule>
    <cfRule type="cellIs" dxfId="3522" priority="43" operator="equal">
      <formula>"Neutral"</formula>
    </cfRule>
    <cfRule type="cellIs" dxfId="3521" priority="44" operator="equal">
      <formula>"Minor Positive"</formula>
    </cfRule>
  </conditionalFormatting>
  <conditionalFormatting sqref="N53">
    <cfRule type="cellIs" dxfId="3520" priority="94" operator="equal">
      <formula>"Minor Negative"</formula>
    </cfRule>
    <cfRule type="cellIs" dxfId="3519" priority="96" operator="equal">
      <formula>"Neutral"</formula>
    </cfRule>
    <cfRule type="cellIs" dxfId="3518" priority="97" operator="equal">
      <formula>"Minor Positive"</formula>
    </cfRule>
    <cfRule type="cellIs" dxfId="3517" priority="93" operator="equal">
      <formula>"Significant Negative"</formula>
    </cfRule>
    <cfRule type="cellIs" dxfId="3516" priority="95" operator="equal">
      <formula>"Uncertain"</formula>
    </cfRule>
    <cfRule type="cellIs" dxfId="3515" priority="98" operator="equal">
      <formula>"Significant Positive"</formula>
    </cfRule>
  </conditionalFormatting>
  <conditionalFormatting sqref="N58">
    <cfRule type="cellIs" dxfId="3514" priority="14" operator="equal">
      <formula>"Neutral"</formula>
    </cfRule>
    <cfRule type="cellIs" dxfId="3513" priority="16" operator="equal">
      <formula>"Significant Positive"</formula>
    </cfRule>
    <cfRule type="cellIs" dxfId="3512" priority="15" operator="equal">
      <formula>"Minor Positive"</formula>
    </cfRule>
    <cfRule type="cellIs" dxfId="3511" priority="13" operator="equal">
      <formula>"Uncertain"</formula>
    </cfRule>
    <cfRule type="cellIs" dxfId="3510" priority="12" operator="equal">
      <formula>"Minor Negative"</formula>
    </cfRule>
    <cfRule type="cellIs" dxfId="3509" priority="11" operator="equal">
      <formula>"Significant Negative"</formula>
    </cfRule>
  </conditionalFormatting>
  <conditionalFormatting sqref="N61">
    <cfRule type="cellIs" dxfId="3508" priority="54" operator="equal">
      <formula>"Uncertain"</formula>
    </cfRule>
    <cfRule type="cellIs" dxfId="3507" priority="55" operator="equal">
      <formula>"Neutral"</formula>
    </cfRule>
    <cfRule type="cellIs" dxfId="3506" priority="56" operator="equal">
      <formula>"Minor Positive"</formula>
    </cfRule>
    <cfRule type="cellIs" dxfId="3505" priority="57" operator="equal">
      <formula>"Significant Positive"</formula>
    </cfRule>
    <cfRule type="cellIs" dxfId="3504" priority="52" operator="equal">
      <formula>"Significant Negative"</formula>
    </cfRule>
    <cfRule type="cellIs" dxfId="3503" priority="53" operator="equal">
      <formula>"Minor Negative"</formula>
    </cfRule>
  </conditionalFormatting>
  <conditionalFormatting sqref="N69">
    <cfRule type="cellIs" dxfId="3502" priority="21" operator="equal">
      <formula>"Minor Positive"</formula>
    </cfRule>
    <cfRule type="cellIs" dxfId="3501" priority="20" operator="equal">
      <formula>"Neutral"</formula>
    </cfRule>
    <cfRule type="cellIs" dxfId="3500" priority="19" operator="equal">
      <formula>"Uncertain"</formula>
    </cfRule>
    <cfRule type="cellIs" dxfId="3499" priority="18" operator="equal">
      <formula>"Minor Negative"</formula>
    </cfRule>
    <cfRule type="cellIs" dxfId="3498" priority="17" operator="equal">
      <formula>"Significant Negative"</formula>
    </cfRule>
    <cfRule type="cellIs" dxfId="3497" priority="22" operator="equal">
      <formula>"Significant Positive"</formula>
    </cfRule>
  </conditionalFormatting>
  <conditionalFormatting sqref="N76">
    <cfRule type="cellIs" dxfId="3496" priority="62" operator="equal">
      <formula>"Minor Positive"</formula>
    </cfRule>
    <cfRule type="cellIs" dxfId="3495" priority="63" operator="equal">
      <formula>"Significant Positive"</formula>
    </cfRule>
    <cfRule type="cellIs" dxfId="3494" priority="61" operator="equal">
      <formula>"Neutral"</formula>
    </cfRule>
    <cfRule type="cellIs" dxfId="3493" priority="60" operator="equal">
      <formula>"Uncertain"</formula>
    </cfRule>
    <cfRule type="cellIs" dxfId="3492" priority="59" operator="equal">
      <formula>"Minor Negative"</formula>
    </cfRule>
    <cfRule type="cellIs" dxfId="3491" priority="58" operator="equal">
      <formula>"Significant Negative"</formula>
    </cfRule>
  </conditionalFormatting>
  <conditionalFormatting sqref="N81">
    <cfRule type="cellIs" dxfId="3490" priority="152" operator="equal">
      <formula>"Significant Positive"</formula>
    </cfRule>
    <cfRule type="cellIs" dxfId="3489" priority="147" operator="equal">
      <formula>"Significant Negative"</formula>
    </cfRule>
    <cfRule type="cellIs" dxfId="3488" priority="148" operator="equal">
      <formula>"Minor Negative"</formula>
    </cfRule>
    <cfRule type="cellIs" dxfId="3487" priority="149" operator="equal">
      <formula>"Uncertain"</formula>
    </cfRule>
    <cfRule type="cellIs" dxfId="3486" priority="150" operator="equal">
      <formula>"Neutral"</formula>
    </cfRule>
    <cfRule type="cellIs" dxfId="3485" priority="151" operator="equal">
      <formula>"Minor Positive"</formula>
    </cfRule>
  </conditionalFormatting>
  <conditionalFormatting sqref="N88">
    <cfRule type="cellIs" dxfId="3484" priority="141" operator="equal">
      <formula>"Significant Negative"</formula>
    </cfRule>
    <cfRule type="cellIs" dxfId="3483" priority="143" operator="equal">
      <formula>"Uncertain"</formula>
    </cfRule>
    <cfRule type="cellIs" dxfId="3482" priority="144" operator="equal">
      <formula>"Neutral"</formula>
    </cfRule>
    <cfRule type="cellIs" dxfId="3481" priority="145" operator="equal">
      <formula>"Minor Positive"</formula>
    </cfRule>
    <cfRule type="cellIs" dxfId="3480" priority="146" operator="equal">
      <formula>"Significant Positive"</formula>
    </cfRule>
    <cfRule type="cellIs" dxfId="3479" priority="142" operator="equal">
      <formula>"Minor Negative"</formula>
    </cfRule>
  </conditionalFormatting>
  <dataValidations count="9">
    <dataValidation type="list" allowBlank="1" showInputMessage="1" showErrorMessage="1" sqref="I12:I91" xr:uid="{0C0FDCC1-9EC6-493D-A712-A8FCCC10DEE8}">
      <formula1>"Direct,Indirect,N/A"</formula1>
    </dataValidation>
    <dataValidation type="list" allowBlank="1" showInputMessage="1" showErrorMessage="1" sqref="J12 J22:J91" xr:uid="{58843014-B277-438A-A242-4248DEA498B8}">
      <formula1>"Low,Medium,High,N/A"</formula1>
    </dataValidation>
    <dataValidation type="list" allowBlank="1" showInputMessage="1" showErrorMessage="1" sqref="K12 K22:K91" xr:uid="{C2AA5699-F06F-4645-925A-114C2F426E76}">
      <formula1>"Short(&lt;5yrs),Short/Medium,Medium(10yrs),Medium/Long,Long(20+yrs),N/A"</formula1>
    </dataValidation>
    <dataValidation type="list" allowBlank="1" showInputMessage="1" showErrorMessage="1" sqref="L12 L22:L91" xr:uid="{99305431-B261-4491-B1F5-07FD8DC62264}">
      <formula1>"Localised,District-wide,Regional,National,N/A"</formula1>
    </dataValidation>
    <dataValidation type="list" allowBlank="1" showInputMessage="1" showErrorMessage="1" sqref="N12 N88:N91 N22:N80" xr:uid="{9DC5D982-E4DE-44D0-814A-67468750CE37}">
      <formula1>"Significant Positive,Minor Positive,Neutral,Uncertain,Minor Negative,Significant Negative"</formula1>
    </dataValidation>
    <dataValidation type="list" allowBlank="1" showInputMessage="1" showErrorMessage="1" sqref="M12:M91" xr:uid="{5D5CF542-849F-441F-9149-24B2C16D9344}">
      <formula1>"Permanent/Irreversible,Permanant/Reversible,Temporary/Irreversible,Temporary/Reversible,N/A"</formula1>
    </dataValidation>
    <dataValidation type="list" allowBlank="1" showInputMessage="1" showErrorMessage="1" sqref="N81:N87" xr:uid="{D337E14A-2D2E-47BA-A2F8-D9D77A60ED73}">
      <formula1>"Significant Positive,Minor Positive,Neitral,Uncertain,Minor Negative, Significant Negative"</formula1>
    </dataValidation>
    <dataValidation type="list" allowBlank="1" showInputMessage="1" showErrorMessage="1" sqref="P81:P91 P53:P57 P61:P75" xr:uid="{9BFFAC6F-1316-4098-A8C9-3819235522D3}">
      <formula1>"Yes,No"</formula1>
    </dataValidation>
    <dataValidation type="list" allowBlank="1" showInputMessage="1" showErrorMessage="1" sqref="D12:D91" xr:uid="{F47F633E-6067-4314-841C-EFF217756141}">
      <formula1>"Yes, No"</formula1>
    </dataValidation>
  </dataValidations>
  <pageMargins left="0.7" right="0.7" top="0.75" bottom="0.75" header="0.3" footer="0.3"/>
  <pageSetup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3EEF5-B861-46D9-95EA-3229B09C4124}">
  <sheetPr codeName="Sheet13"/>
  <dimension ref="A1:Z94"/>
  <sheetViews>
    <sheetView topLeftCell="C57" zoomScale="60" zoomScaleNormal="60" workbookViewId="0">
      <selection activeCell="C69" sqref="C69:C73"/>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40.1796875" customWidth="1"/>
    <col min="18" max="18" width="39.81640625" customWidth="1"/>
    <col min="19" max="19" width="3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158</v>
      </c>
      <c r="D1" s="192"/>
      <c r="E1" s="137"/>
      <c r="F1" s="137"/>
      <c r="G1" s="137"/>
      <c r="H1" s="137"/>
      <c r="I1" s="112"/>
      <c r="J1" s="112"/>
      <c r="K1" s="112"/>
      <c r="M1" s="113"/>
      <c r="N1" s="113"/>
      <c r="O1" s="113"/>
    </row>
    <row r="2" spans="1:26" x14ac:dyDescent="0.35">
      <c r="A2" s="74" t="s">
        <v>24</v>
      </c>
      <c r="B2" s="114"/>
      <c r="C2" s="187" t="s">
        <v>388</v>
      </c>
      <c r="D2" s="187"/>
      <c r="E2" s="138"/>
      <c r="F2" s="138"/>
      <c r="G2" s="138"/>
      <c r="H2" s="138"/>
      <c r="M2" s="115"/>
      <c r="N2" s="115"/>
      <c r="O2" s="115"/>
    </row>
    <row r="3" spans="1:26" x14ac:dyDescent="0.35">
      <c r="A3" s="75" t="s">
        <v>25</v>
      </c>
      <c r="B3" s="116"/>
      <c r="C3" s="247" t="s">
        <v>389</v>
      </c>
      <c r="D3" s="247"/>
      <c r="E3" s="138"/>
      <c r="F3" s="138"/>
      <c r="G3" s="138"/>
      <c r="H3" s="138"/>
      <c r="M3" s="115"/>
      <c r="N3" s="115"/>
      <c r="O3" s="115"/>
    </row>
    <row r="4" spans="1:26" ht="17.25" customHeight="1" x14ac:dyDescent="0.35">
      <c r="A4" s="135" t="s">
        <v>26</v>
      </c>
      <c r="B4" s="136"/>
      <c r="C4" s="290" t="s">
        <v>601</v>
      </c>
      <c r="D4" s="290"/>
      <c r="E4" s="134"/>
      <c r="F4" s="134"/>
      <c r="G4" s="134"/>
      <c r="H4" s="134"/>
      <c r="M4" s="115"/>
      <c r="N4" s="115"/>
      <c r="O4" s="115"/>
    </row>
    <row r="5" spans="1:26" ht="17.25" customHeight="1" x14ac:dyDescent="0.35">
      <c r="A5" s="75" t="s">
        <v>27</v>
      </c>
      <c r="B5" s="136"/>
      <c r="C5" s="175">
        <v>1.1000000000000001</v>
      </c>
      <c r="D5" s="177"/>
      <c r="E5" s="134"/>
      <c r="F5" s="134"/>
      <c r="G5" s="134"/>
      <c r="H5" s="134"/>
      <c r="M5" s="115"/>
      <c r="N5" s="115"/>
      <c r="O5" s="115"/>
    </row>
    <row r="6" spans="1:26" ht="59.5" customHeight="1" x14ac:dyDescent="0.35">
      <c r="A6" s="75" t="s">
        <v>28</v>
      </c>
      <c r="B6" s="136"/>
      <c r="C6" s="175" t="s">
        <v>670</v>
      </c>
      <c r="D6" s="177"/>
      <c r="E6" s="134"/>
      <c r="F6" s="134"/>
      <c r="G6" s="134"/>
      <c r="H6" s="134"/>
      <c r="M6" s="115"/>
      <c r="N6" s="115"/>
      <c r="O6" s="115"/>
    </row>
    <row r="7" spans="1:26" ht="17.25" customHeight="1" x14ac:dyDescent="0.35">
      <c r="A7" s="75" t="s">
        <v>29</v>
      </c>
      <c r="B7" s="136"/>
      <c r="C7" s="175" t="s">
        <v>270</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30" customHeight="1" x14ac:dyDescent="0.35">
      <c r="A12" s="196" t="s">
        <v>68</v>
      </c>
      <c r="B12" s="287" t="s">
        <v>95</v>
      </c>
      <c r="C12" s="119" t="s">
        <v>280</v>
      </c>
      <c r="D12" s="119" t="s">
        <v>281</v>
      </c>
      <c r="E12" s="266" t="s">
        <v>281</v>
      </c>
      <c r="F12" s="260">
        <f ca="1">COUNTIFS(INDIRECT("RAG!$C$"&amp;$V12&amp;":$BB$"&amp;$V12),F$11,RAG!$C$3:$BB$3,$B12)</f>
        <v>0</v>
      </c>
      <c r="G12" s="279">
        <f ca="1">COUNTIFS(INDIRECT("RAG!$C$"&amp;$V12&amp;":$BB$"&amp;$V12),G$11,RAG!$C$3:$BB$3,$B12)</f>
        <v>1</v>
      </c>
      <c r="H12" s="279">
        <f ca="1">COUNTIFS(INDIRECT("RAG!$C$"&amp;$V12&amp;":$BB$"&amp;$V12),H$11,RAG!$C$3:$BB$3,$B12)</f>
        <v>2</v>
      </c>
      <c r="I12" s="283" t="s">
        <v>282</v>
      </c>
      <c r="J12" s="283" t="s">
        <v>335</v>
      </c>
      <c r="K12" s="283" t="s">
        <v>284</v>
      </c>
      <c r="L12" s="283" t="s">
        <v>285</v>
      </c>
      <c r="M12" s="283" t="s">
        <v>286</v>
      </c>
      <c r="N12" s="256" t="s">
        <v>287</v>
      </c>
      <c r="O12" s="246" t="s">
        <v>760</v>
      </c>
      <c r="P12" s="277" t="s">
        <v>281</v>
      </c>
      <c r="Q12" s="249"/>
      <c r="R12" s="249"/>
      <c r="S12" s="293"/>
      <c r="V12" s="237">
        <f>MATCH(C1, RAG!$B$1:B$56, 0)</f>
        <v>7</v>
      </c>
      <c r="Z12" t="str">
        <f>IF(R12&gt;0,B12&amp;":"&amp;R12&amp;"
","")</f>
        <v/>
      </c>
    </row>
    <row r="13" spans="1:26" x14ac:dyDescent="0.35">
      <c r="A13" s="197"/>
      <c r="B13" s="288"/>
      <c r="C13" s="108" t="s">
        <v>288</v>
      </c>
      <c r="D13" s="108" t="s">
        <v>289</v>
      </c>
      <c r="E13" s="266"/>
      <c r="F13" s="260"/>
      <c r="G13" s="260"/>
      <c r="H13" s="260"/>
      <c r="I13" s="284"/>
      <c r="J13" s="284"/>
      <c r="K13" s="284"/>
      <c r="L13" s="284"/>
      <c r="M13" s="284"/>
      <c r="N13" s="282"/>
      <c r="O13" s="187"/>
      <c r="P13" s="278"/>
      <c r="Q13" s="250"/>
      <c r="R13" s="250"/>
      <c r="S13" s="293"/>
      <c r="V13" s="238"/>
    </row>
    <row r="14" spans="1:26" x14ac:dyDescent="0.35">
      <c r="A14" s="197"/>
      <c r="B14" s="288"/>
      <c r="C14" s="108" t="s">
        <v>290</v>
      </c>
      <c r="D14" s="108" t="s">
        <v>289</v>
      </c>
      <c r="E14" s="266"/>
      <c r="F14" s="260"/>
      <c r="G14" s="260"/>
      <c r="H14" s="260"/>
      <c r="I14" s="284"/>
      <c r="J14" s="284"/>
      <c r="K14" s="284"/>
      <c r="L14" s="284"/>
      <c r="M14" s="284"/>
      <c r="N14" s="282"/>
      <c r="O14" s="187"/>
      <c r="P14" s="278"/>
      <c r="Q14" s="250"/>
      <c r="R14" s="250"/>
      <c r="S14" s="293"/>
      <c r="V14" s="238"/>
    </row>
    <row r="15" spans="1:26" x14ac:dyDescent="0.35">
      <c r="A15" s="197"/>
      <c r="B15" s="288"/>
      <c r="C15" s="108" t="s">
        <v>291</v>
      </c>
      <c r="D15" s="108" t="s">
        <v>289</v>
      </c>
      <c r="E15" s="266"/>
      <c r="F15" s="260"/>
      <c r="G15" s="260"/>
      <c r="H15" s="260"/>
      <c r="I15" s="284"/>
      <c r="J15" s="284"/>
      <c r="K15" s="284"/>
      <c r="L15" s="284"/>
      <c r="M15" s="284"/>
      <c r="N15" s="282"/>
      <c r="O15" s="187"/>
      <c r="P15" s="278"/>
      <c r="Q15" s="250"/>
      <c r="R15" s="250"/>
      <c r="S15" s="293"/>
      <c r="V15" s="238"/>
    </row>
    <row r="16" spans="1:26" ht="14.5" customHeight="1" x14ac:dyDescent="0.35">
      <c r="A16" s="197"/>
      <c r="B16" s="288"/>
      <c r="C16" s="108" t="s">
        <v>292</v>
      </c>
      <c r="D16" s="108" t="s">
        <v>281</v>
      </c>
      <c r="E16" s="266"/>
      <c r="F16" s="260"/>
      <c r="G16" s="260"/>
      <c r="H16" s="260"/>
      <c r="I16" s="284"/>
      <c r="J16" s="284"/>
      <c r="K16" s="284"/>
      <c r="L16" s="284"/>
      <c r="M16" s="284"/>
      <c r="N16" s="282"/>
      <c r="O16" s="187"/>
      <c r="P16" s="278"/>
      <c r="Q16" s="250"/>
      <c r="R16" s="250"/>
      <c r="S16" s="293"/>
      <c r="V16" s="238"/>
    </row>
    <row r="17" spans="1:26" x14ac:dyDescent="0.35">
      <c r="A17" s="197"/>
      <c r="B17" s="288"/>
      <c r="C17" s="108" t="s">
        <v>293</v>
      </c>
      <c r="D17" s="108" t="s">
        <v>281</v>
      </c>
      <c r="E17" s="266"/>
      <c r="F17" s="260"/>
      <c r="G17" s="260"/>
      <c r="H17" s="260"/>
      <c r="I17" s="284"/>
      <c r="J17" s="284"/>
      <c r="K17" s="284"/>
      <c r="L17" s="284"/>
      <c r="M17" s="284"/>
      <c r="N17" s="282"/>
      <c r="O17" s="187"/>
      <c r="P17" s="278"/>
      <c r="Q17" s="250"/>
      <c r="R17" s="250"/>
      <c r="S17" s="293"/>
      <c r="V17" s="238"/>
    </row>
    <row r="18" spans="1:26" ht="14.5" customHeight="1" x14ac:dyDescent="0.35">
      <c r="A18" s="197"/>
      <c r="B18" s="288"/>
      <c r="C18" s="108" t="s">
        <v>294</v>
      </c>
      <c r="D18" s="108" t="s">
        <v>281</v>
      </c>
      <c r="E18" s="266"/>
      <c r="F18" s="260"/>
      <c r="G18" s="260"/>
      <c r="H18" s="260"/>
      <c r="I18" s="284"/>
      <c r="J18" s="284"/>
      <c r="K18" s="284"/>
      <c r="L18" s="284"/>
      <c r="M18" s="284"/>
      <c r="N18" s="282"/>
      <c r="O18" s="187"/>
      <c r="P18" s="278"/>
      <c r="Q18" s="250"/>
      <c r="R18" s="250"/>
      <c r="S18" s="293"/>
      <c r="V18" s="238"/>
    </row>
    <row r="19" spans="1:26" x14ac:dyDescent="0.35">
      <c r="A19" s="197"/>
      <c r="B19" s="288"/>
      <c r="C19" s="108" t="s">
        <v>295</v>
      </c>
      <c r="D19" s="108" t="s">
        <v>289</v>
      </c>
      <c r="E19" s="266"/>
      <c r="F19" s="260"/>
      <c r="G19" s="260"/>
      <c r="H19" s="260"/>
      <c r="I19" s="284"/>
      <c r="J19" s="284"/>
      <c r="K19" s="284"/>
      <c r="L19" s="284"/>
      <c r="M19" s="284"/>
      <c r="N19" s="282"/>
      <c r="O19" s="187"/>
      <c r="P19" s="278"/>
      <c r="Q19" s="250"/>
      <c r="R19" s="250"/>
      <c r="S19" s="293"/>
      <c r="V19" s="238"/>
    </row>
    <row r="20" spans="1:26" ht="29" x14ac:dyDescent="0.35">
      <c r="A20" s="197"/>
      <c r="B20" s="288"/>
      <c r="C20" s="108" t="s">
        <v>296</v>
      </c>
      <c r="D20" s="108" t="s">
        <v>289</v>
      </c>
      <c r="E20" s="266"/>
      <c r="F20" s="260"/>
      <c r="G20" s="260"/>
      <c r="H20" s="260"/>
      <c r="I20" s="284"/>
      <c r="J20" s="284"/>
      <c r="K20" s="284"/>
      <c r="L20" s="284"/>
      <c r="M20" s="284"/>
      <c r="N20" s="282"/>
      <c r="O20" s="187"/>
      <c r="P20" s="278"/>
      <c r="Q20" s="250"/>
      <c r="R20" s="250"/>
      <c r="S20" s="293"/>
      <c r="V20" s="238"/>
    </row>
    <row r="21" spans="1:26" ht="15" thickBot="1" x14ac:dyDescent="0.4">
      <c r="A21" s="198"/>
      <c r="B21" s="289"/>
      <c r="C21" s="121" t="s">
        <v>297</v>
      </c>
      <c r="D21" s="108" t="s">
        <v>281</v>
      </c>
      <c r="E21" s="267"/>
      <c r="F21" s="261"/>
      <c r="G21" s="261"/>
      <c r="H21" s="261"/>
      <c r="I21" s="285"/>
      <c r="J21" s="285"/>
      <c r="K21" s="285"/>
      <c r="L21" s="285"/>
      <c r="M21" s="285"/>
      <c r="N21" s="281"/>
      <c r="O21" s="247"/>
      <c r="P21" s="279"/>
      <c r="Q21" s="251"/>
      <c r="R21" s="251"/>
      <c r="S21" s="293"/>
      <c r="V21" s="252"/>
    </row>
    <row r="22" spans="1:26" ht="39" customHeight="1" x14ac:dyDescent="0.35">
      <c r="A22" s="199" t="s">
        <v>71</v>
      </c>
      <c r="B22" s="240" t="s">
        <v>96</v>
      </c>
      <c r="C22" s="119" t="s">
        <v>298</v>
      </c>
      <c r="D22" s="119" t="s">
        <v>281</v>
      </c>
      <c r="E22" s="265" t="s">
        <v>281</v>
      </c>
      <c r="F22" s="259">
        <f ca="1">COUNTIFS(INDIRECT("RAG!$C$"&amp;$V12&amp;":$BB$"&amp;$V12),F$11,RAG!$C$3:$BB$3,$B22)</f>
        <v>0</v>
      </c>
      <c r="G22" s="259">
        <f ca="1">COUNTIFS(INDIRECT("RAG!$C$"&amp;$V12&amp;":$BB$"&amp;$V12),G$11,RAG!$C$3:$BB$3,$B22)</f>
        <v>1</v>
      </c>
      <c r="H22" s="259">
        <f ca="1">COUNTIFS(INDIRECT("RAG!$C$"&amp;$V12&amp;":$BB$"&amp;$V12),H$11,RAG!$C$3:$BB$3,$B22)</f>
        <v>1</v>
      </c>
      <c r="I22" s="283" t="s">
        <v>282</v>
      </c>
      <c r="J22" s="280" t="s">
        <v>335</v>
      </c>
      <c r="K22" s="280" t="s">
        <v>299</v>
      </c>
      <c r="L22" s="280" t="s">
        <v>285</v>
      </c>
      <c r="M22" s="280" t="s">
        <v>286</v>
      </c>
      <c r="N22" s="243" t="s">
        <v>287</v>
      </c>
      <c r="O22" s="246" t="s">
        <v>390</v>
      </c>
      <c r="P22" s="277" t="s">
        <v>281</v>
      </c>
      <c r="Q22" s="249"/>
      <c r="R22" s="249"/>
      <c r="S22" s="293"/>
      <c r="V22" s="237"/>
      <c r="Z22" t="str">
        <f>IF(R22&gt;0,B22&amp;":"&amp;R22&amp;"
","")</f>
        <v/>
      </c>
    </row>
    <row r="23" spans="1:26" ht="78" customHeight="1" thickBot="1" x14ac:dyDescent="0.4">
      <c r="A23" s="200"/>
      <c r="B23" s="242"/>
      <c r="C23" s="121" t="s">
        <v>301</v>
      </c>
      <c r="D23" s="108" t="s">
        <v>289</v>
      </c>
      <c r="E23" s="267"/>
      <c r="F23" s="261"/>
      <c r="G23" s="261"/>
      <c r="H23" s="261"/>
      <c r="I23" s="284"/>
      <c r="J23" s="281"/>
      <c r="K23" s="281"/>
      <c r="L23" s="281"/>
      <c r="M23" s="281"/>
      <c r="N23" s="256"/>
      <c r="O23" s="247"/>
      <c r="P23" s="279"/>
      <c r="Q23" s="251"/>
      <c r="R23" s="251"/>
      <c r="S23" s="293"/>
      <c r="V23" s="252"/>
    </row>
    <row r="24" spans="1:26" ht="72.5" x14ac:dyDescent="0.35">
      <c r="A24" s="196" t="s">
        <v>72</v>
      </c>
      <c r="B24" s="240" t="s">
        <v>97</v>
      </c>
      <c r="C24" s="122" t="s">
        <v>302</v>
      </c>
      <c r="D24" s="119" t="s">
        <v>281</v>
      </c>
      <c r="E24" s="253" t="s">
        <v>281</v>
      </c>
      <c r="F24" s="240">
        <f ca="1">COUNTIFS(INDIRECT("RAG!$C$"&amp;$V12&amp;":$BB$"&amp;$V12),F$11,RAG!$C$3:$BB$3,$B24)</f>
        <v>0</v>
      </c>
      <c r="G24" s="240">
        <f ca="1">COUNTIFS(INDIRECT("RAG!$C$"&amp;$V12&amp;":$BB$"&amp;$V12),G$11,RAG!$C$3:$BB$3,$B24)</f>
        <v>0</v>
      </c>
      <c r="H24" s="240">
        <f ca="1">COUNTIFS(INDIRECT("RAG!$C$"&amp;$V12&amp;":$BB$"&amp;$V12),H$11,RAG!$C$3:$BB$3,$B24)</f>
        <v>6</v>
      </c>
      <c r="I24" s="280" t="s">
        <v>282</v>
      </c>
      <c r="J24" s="280" t="s">
        <v>335</v>
      </c>
      <c r="K24" s="280" t="s">
        <v>284</v>
      </c>
      <c r="L24" s="280" t="s">
        <v>285</v>
      </c>
      <c r="M24" s="280" t="s">
        <v>286</v>
      </c>
      <c r="N24" s="243" t="s">
        <v>287</v>
      </c>
      <c r="O24" s="246" t="s">
        <v>715</v>
      </c>
      <c r="P24" s="277" t="s">
        <v>281</v>
      </c>
      <c r="Q24" s="249"/>
      <c r="R24" s="249"/>
      <c r="S24" s="293"/>
      <c r="V24" s="237"/>
      <c r="Z24" t="str">
        <f>IF(R24&gt;0,B24&amp;":"&amp;R24&amp;"
","")</f>
        <v/>
      </c>
    </row>
    <row r="25" spans="1:26" x14ac:dyDescent="0.35">
      <c r="A25" s="197"/>
      <c r="B25" s="241"/>
      <c r="C25" s="81" t="s">
        <v>303</v>
      </c>
      <c r="D25" s="108" t="s">
        <v>289</v>
      </c>
      <c r="E25" s="254"/>
      <c r="F25" s="241"/>
      <c r="G25" s="241"/>
      <c r="H25" s="241"/>
      <c r="I25" s="282"/>
      <c r="J25" s="282"/>
      <c r="K25" s="282"/>
      <c r="L25" s="282"/>
      <c r="M25" s="282"/>
      <c r="N25" s="244"/>
      <c r="O25" s="187"/>
      <c r="P25" s="278"/>
      <c r="Q25" s="250"/>
      <c r="R25" s="250"/>
      <c r="S25" s="293"/>
      <c r="V25" s="238"/>
    </row>
    <row r="26" spans="1:26" x14ac:dyDescent="0.35">
      <c r="A26" s="197"/>
      <c r="B26" s="241"/>
      <c r="C26" s="81" t="s">
        <v>304</v>
      </c>
      <c r="D26" s="108" t="s">
        <v>281</v>
      </c>
      <c r="E26" s="254"/>
      <c r="F26" s="241"/>
      <c r="G26" s="241"/>
      <c r="H26" s="241"/>
      <c r="I26" s="282"/>
      <c r="J26" s="282"/>
      <c r="K26" s="282"/>
      <c r="L26" s="282"/>
      <c r="M26" s="282"/>
      <c r="N26" s="244"/>
      <c r="O26" s="187"/>
      <c r="P26" s="278"/>
      <c r="Q26" s="250"/>
      <c r="R26" s="250"/>
      <c r="S26" s="293"/>
      <c r="V26" s="238"/>
    </row>
    <row r="27" spans="1:26" x14ac:dyDescent="0.35">
      <c r="A27" s="197"/>
      <c r="B27" s="241"/>
      <c r="C27" s="81" t="s">
        <v>305</v>
      </c>
      <c r="D27" s="108" t="s">
        <v>289</v>
      </c>
      <c r="E27" s="254"/>
      <c r="F27" s="241"/>
      <c r="G27" s="241"/>
      <c r="H27" s="241"/>
      <c r="I27" s="282"/>
      <c r="J27" s="282"/>
      <c r="K27" s="282"/>
      <c r="L27" s="282"/>
      <c r="M27" s="282"/>
      <c r="N27" s="244"/>
      <c r="O27" s="187"/>
      <c r="P27" s="278"/>
      <c r="Q27" s="250"/>
      <c r="R27" s="250"/>
      <c r="S27" s="293"/>
      <c r="V27" s="238"/>
    </row>
    <row r="28" spans="1:26" x14ac:dyDescent="0.35">
      <c r="A28" s="197"/>
      <c r="B28" s="241"/>
      <c r="C28" s="81" t="s">
        <v>306</v>
      </c>
      <c r="D28" s="108" t="s">
        <v>289</v>
      </c>
      <c r="E28" s="254"/>
      <c r="F28" s="241"/>
      <c r="G28" s="241"/>
      <c r="H28" s="241"/>
      <c r="I28" s="282"/>
      <c r="J28" s="282"/>
      <c r="K28" s="282"/>
      <c r="L28" s="282"/>
      <c r="M28" s="282"/>
      <c r="N28" s="244"/>
      <c r="O28" s="187"/>
      <c r="P28" s="278"/>
      <c r="Q28" s="250"/>
      <c r="R28" s="250"/>
      <c r="S28" s="293"/>
      <c r="V28" s="238"/>
    </row>
    <row r="29" spans="1:26" ht="29.15" customHeight="1" x14ac:dyDescent="0.35">
      <c r="A29" s="197"/>
      <c r="B29" s="241"/>
      <c r="C29" s="81" t="s">
        <v>307</v>
      </c>
      <c r="D29" s="108" t="s">
        <v>289</v>
      </c>
      <c r="E29" s="254"/>
      <c r="F29" s="241"/>
      <c r="G29" s="241"/>
      <c r="H29" s="241"/>
      <c r="I29" s="282"/>
      <c r="J29" s="282"/>
      <c r="K29" s="282"/>
      <c r="L29" s="282"/>
      <c r="M29" s="282"/>
      <c r="N29" s="244"/>
      <c r="O29" s="187"/>
      <c r="P29" s="278"/>
      <c r="Q29" s="250"/>
      <c r="R29" s="250"/>
      <c r="S29" s="293"/>
      <c r="V29" s="238"/>
    </row>
    <row r="30" spans="1:26" x14ac:dyDescent="0.35">
      <c r="A30" s="197"/>
      <c r="B30" s="241"/>
      <c r="C30" s="81" t="s">
        <v>308</v>
      </c>
      <c r="D30" s="108" t="s">
        <v>289</v>
      </c>
      <c r="E30" s="254"/>
      <c r="F30" s="241"/>
      <c r="G30" s="241"/>
      <c r="H30" s="241"/>
      <c r="I30" s="282"/>
      <c r="J30" s="282"/>
      <c r="K30" s="282"/>
      <c r="L30" s="282"/>
      <c r="M30" s="282"/>
      <c r="N30" s="244"/>
      <c r="O30" s="187"/>
      <c r="P30" s="278"/>
      <c r="Q30" s="250"/>
      <c r="R30" s="250"/>
      <c r="S30" s="293"/>
      <c r="V30" s="238"/>
    </row>
    <row r="31" spans="1:26" ht="29.5" thickBot="1" x14ac:dyDescent="0.4">
      <c r="A31" s="198"/>
      <c r="B31" s="242"/>
      <c r="C31" s="123" t="s">
        <v>309</v>
      </c>
      <c r="D31" s="108" t="s">
        <v>289</v>
      </c>
      <c r="E31" s="255"/>
      <c r="F31" s="242"/>
      <c r="G31" s="242"/>
      <c r="H31" s="242"/>
      <c r="I31" s="281"/>
      <c r="J31" s="281"/>
      <c r="K31" s="281"/>
      <c r="L31" s="281"/>
      <c r="M31" s="281"/>
      <c r="N31" s="256"/>
      <c r="O31" s="247"/>
      <c r="P31" s="279"/>
      <c r="Q31" s="251"/>
      <c r="R31" s="251"/>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0</v>
      </c>
      <c r="H32" s="240">
        <f ca="1">COUNTIFS(INDIRECT("RAG!$C$"&amp;$V12&amp;":$BB$"&amp;$V12),H$11,RAG!$C$3:$BB$3,$B32)</f>
        <v>4</v>
      </c>
      <c r="I32" s="243" t="s">
        <v>282</v>
      </c>
      <c r="J32" s="243" t="s">
        <v>335</v>
      </c>
      <c r="K32" s="243" t="s">
        <v>284</v>
      </c>
      <c r="L32" s="243" t="s">
        <v>285</v>
      </c>
      <c r="M32" s="243" t="s">
        <v>286</v>
      </c>
      <c r="N32" s="243" t="s">
        <v>261</v>
      </c>
      <c r="O32" s="246" t="s">
        <v>391</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44"/>
      <c r="J33" s="244"/>
      <c r="K33" s="244"/>
      <c r="L33" s="244"/>
      <c r="M33" s="244"/>
      <c r="N33" s="244"/>
      <c r="O33" s="187"/>
      <c r="P33" s="278"/>
      <c r="Q33" s="235"/>
      <c r="R33" s="235"/>
      <c r="S33" s="293"/>
      <c r="V33" s="238"/>
    </row>
    <row r="34" spans="1:26" x14ac:dyDescent="0.35">
      <c r="A34" s="197"/>
      <c r="B34" s="241"/>
      <c r="C34" s="125" t="s">
        <v>314</v>
      </c>
      <c r="D34" s="108" t="s">
        <v>281</v>
      </c>
      <c r="E34" s="254"/>
      <c r="F34" s="241"/>
      <c r="G34" s="241"/>
      <c r="H34" s="241"/>
      <c r="I34" s="244"/>
      <c r="J34" s="244"/>
      <c r="K34" s="244"/>
      <c r="L34" s="244"/>
      <c r="M34" s="244"/>
      <c r="N34" s="244"/>
      <c r="O34" s="187"/>
      <c r="P34" s="278"/>
      <c r="Q34" s="235"/>
      <c r="R34" s="235"/>
      <c r="S34" s="293"/>
      <c r="V34" s="238"/>
    </row>
    <row r="35" spans="1:26" ht="30" customHeight="1" x14ac:dyDescent="0.35">
      <c r="A35" s="197"/>
      <c r="B35" s="241"/>
      <c r="C35" s="125" t="s">
        <v>315</v>
      </c>
      <c r="D35" s="108" t="s">
        <v>289</v>
      </c>
      <c r="E35" s="254"/>
      <c r="F35" s="241"/>
      <c r="G35" s="241"/>
      <c r="H35" s="241"/>
      <c r="I35" s="244"/>
      <c r="J35" s="244"/>
      <c r="K35" s="244"/>
      <c r="L35" s="244"/>
      <c r="M35" s="244"/>
      <c r="N35" s="244"/>
      <c r="O35" s="187"/>
      <c r="P35" s="278"/>
      <c r="Q35" s="235"/>
      <c r="R35" s="235"/>
      <c r="S35" s="293"/>
      <c r="V35" s="238"/>
    </row>
    <row r="36" spans="1:26" x14ac:dyDescent="0.35">
      <c r="A36" s="197"/>
      <c r="B36" s="241"/>
      <c r="C36" s="125" t="s">
        <v>316</v>
      </c>
      <c r="D36" s="108" t="s">
        <v>281</v>
      </c>
      <c r="E36" s="254"/>
      <c r="F36" s="241"/>
      <c r="G36" s="241"/>
      <c r="H36" s="241"/>
      <c r="I36" s="244"/>
      <c r="J36" s="244"/>
      <c r="K36" s="244"/>
      <c r="L36" s="244"/>
      <c r="M36" s="244"/>
      <c r="N36" s="244"/>
      <c r="O36" s="187"/>
      <c r="P36" s="278"/>
      <c r="Q36" s="235"/>
      <c r="R36" s="235"/>
      <c r="S36" s="293"/>
      <c r="V36" s="238"/>
    </row>
    <row r="37" spans="1:26" x14ac:dyDescent="0.35">
      <c r="A37" s="197"/>
      <c r="B37" s="241"/>
      <c r="C37" s="125" t="s">
        <v>317</v>
      </c>
      <c r="D37" s="108" t="s">
        <v>289</v>
      </c>
      <c r="E37" s="254"/>
      <c r="F37" s="241"/>
      <c r="G37" s="241"/>
      <c r="H37" s="241"/>
      <c r="I37" s="244"/>
      <c r="J37" s="244"/>
      <c r="K37" s="244"/>
      <c r="L37" s="244"/>
      <c r="M37" s="244"/>
      <c r="N37" s="244"/>
      <c r="O37" s="187"/>
      <c r="P37" s="278"/>
      <c r="Q37" s="235"/>
      <c r="R37" s="235"/>
      <c r="S37" s="293"/>
      <c r="V37" s="238"/>
    </row>
    <row r="38" spans="1:26" x14ac:dyDescent="0.35">
      <c r="A38" s="197"/>
      <c r="B38" s="241"/>
      <c r="C38" s="125" t="s">
        <v>318</v>
      </c>
      <c r="D38" s="108" t="s">
        <v>289</v>
      </c>
      <c r="E38" s="254"/>
      <c r="F38" s="241"/>
      <c r="G38" s="241"/>
      <c r="H38" s="241"/>
      <c r="I38" s="244"/>
      <c r="J38" s="244"/>
      <c r="K38" s="244"/>
      <c r="L38" s="244"/>
      <c r="M38" s="244"/>
      <c r="N38" s="244"/>
      <c r="O38" s="187"/>
      <c r="P38" s="278"/>
      <c r="Q38" s="235"/>
      <c r="R38" s="235"/>
      <c r="S38" s="293"/>
      <c r="V38" s="238"/>
    </row>
    <row r="39" spans="1:26" ht="15" thickBot="1" x14ac:dyDescent="0.4">
      <c r="A39" s="198"/>
      <c r="B39" s="242"/>
      <c r="C39" s="126" t="s">
        <v>319</v>
      </c>
      <c r="D39" s="108" t="s">
        <v>289</v>
      </c>
      <c r="E39" s="255"/>
      <c r="F39" s="242"/>
      <c r="G39" s="242"/>
      <c r="H39" s="242"/>
      <c r="I39" s="256"/>
      <c r="J39" s="256"/>
      <c r="K39" s="256"/>
      <c r="L39" s="256"/>
      <c r="M39" s="256"/>
      <c r="N39" s="256"/>
      <c r="O39" s="247"/>
      <c r="P39" s="279"/>
      <c r="Q39" s="258"/>
      <c r="R39" s="258"/>
      <c r="S39" s="293"/>
      <c r="V39" s="252"/>
    </row>
    <row r="40" spans="1:26" ht="15" customHeight="1" x14ac:dyDescent="0.35">
      <c r="A40" s="196" t="s">
        <v>77</v>
      </c>
      <c r="B40" s="240" t="s">
        <v>99</v>
      </c>
      <c r="C40" s="122" t="s">
        <v>320</v>
      </c>
      <c r="D40" s="119" t="s">
        <v>281</v>
      </c>
      <c r="E40" s="253" t="s">
        <v>281</v>
      </c>
      <c r="F40" s="240">
        <f ca="1">COUNTIFS(INDIRECT("RAG!$C$"&amp;$V12&amp;":$BB$"&amp;$V12),F$11,RAG!$C$3:$BB$3,$B40)</f>
        <v>0</v>
      </c>
      <c r="G40" s="240">
        <f ca="1">COUNTIFS(INDIRECT("RAG!$C$"&amp;$V12&amp;":$BB$"&amp;$V12),G$11,RAG!$C$3:$BB$3,$B40)</f>
        <v>0</v>
      </c>
      <c r="H40" s="240">
        <f ca="1">COUNTIFS(INDIRECT("RAG!$C$"&amp;$V12&amp;":$BB$"&amp;$V12),H$11,RAG!$C$3:$BB$3,$B40)</f>
        <v>2</v>
      </c>
      <c r="I40" s="243" t="s">
        <v>282</v>
      </c>
      <c r="J40" s="243" t="s">
        <v>335</v>
      </c>
      <c r="K40" s="243" t="s">
        <v>321</v>
      </c>
      <c r="L40" s="243" t="s">
        <v>285</v>
      </c>
      <c r="M40" s="243" t="s">
        <v>286</v>
      </c>
      <c r="N40" s="243" t="s">
        <v>287</v>
      </c>
      <c r="O40" s="246" t="s">
        <v>761</v>
      </c>
      <c r="P40" s="231" t="s">
        <v>281</v>
      </c>
      <c r="Q40" s="234"/>
      <c r="R40" s="234"/>
      <c r="S40" s="293"/>
      <c r="V40" s="237"/>
      <c r="Z40" t="str">
        <f>IF(R40&gt;0,B40&amp;":"&amp;R40&amp;"
","")</f>
        <v/>
      </c>
    </row>
    <row r="41" spans="1:26" ht="29" x14ac:dyDescent="0.35">
      <c r="A41" s="197"/>
      <c r="B41" s="241"/>
      <c r="C41" s="81" t="s">
        <v>322</v>
      </c>
      <c r="D41" s="108" t="s">
        <v>289</v>
      </c>
      <c r="E41" s="254"/>
      <c r="F41" s="241"/>
      <c r="G41" s="241"/>
      <c r="H41" s="241"/>
      <c r="I41" s="244"/>
      <c r="J41" s="244"/>
      <c r="K41" s="244"/>
      <c r="L41" s="244"/>
      <c r="M41" s="244"/>
      <c r="N41" s="244"/>
      <c r="O41" s="187"/>
      <c r="P41" s="232"/>
      <c r="Q41" s="235"/>
      <c r="R41" s="235"/>
      <c r="S41" s="293"/>
      <c r="V41" s="238"/>
    </row>
    <row r="42" spans="1:26" x14ac:dyDescent="0.35">
      <c r="A42" s="197"/>
      <c r="B42" s="241"/>
      <c r="C42" s="81" t="s">
        <v>323</v>
      </c>
      <c r="D42" s="108" t="s">
        <v>281</v>
      </c>
      <c r="E42" s="254"/>
      <c r="F42" s="241"/>
      <c r="G42" s="241"/>
      <c r="H42" s="241"/>
      <c r="I42" s="244"/>
      <c r="J42" s="244"/>
      <c r="K42" s="244"/>
      <c r="L42" s="244"/>
      <c r="M42" s="244"/>
      <c r="N42" s="244"/>
      <c r="O42" s="187"/>
      <c r="P42" s="232"/>
      <c r="Q42" s="235"/>
      <c r="R42" s="235"/>
      <c r="S42" s="293"/>
      <c r="V42" s="238"/>
    </row>
    <row r="43" spans="1:26" ht="29" x14ac:dyDescent="0.35">
      <c r="A43" s="197"/>
      <c r="B43" s="241"/>
      <c r="C43" s="81" t="s">
        <v>324</v>
      </c>
      <c r="D43" s="108" t="s">
        <v>289</v>
      </c>
      <c r="E43" s="254"/>
      <c r="F43" s="241"/>
      <c r="G43" s="241"/>
      <c r="H43" s="241"/>
      <c r="I43" s="244"/>
      <c r="J43" s="244"/>
      <c r="K43" s="244"/>
      <c r="L43" s="244"/>
      <c r="M43" s="244"/>
      <c r="N43" s="244"/>
      <c r="O43" s="187"/>
      <c r="P43" s="232"/>
      <c r="Q43" s="235"/>
      <c r="R43" s="235"/>
      <c r="S43" s="293"/>
      <c r="V43" s="238"/>
    </row>
    <row r="44" spans="1:26" ht="43.5" x14ac:dyDescent="0.35">
      <c r="A44" s="197"/>
      <c r="B44" s="241"/>
      <c r="C44" s="81" t="s">
        <v>325</v>
      </c>
      <c r="D44" s="108" t="s">
        <v>289</v>
      </c>
      <c r="E44" s="254"/>
      <c r="F44" s="241"/>
      <c r="G44" s="241"/>
      <c r="H44" s="241"/>
      <c r="I44" s="244"/>
      <c r="J44" s="244"/>
      <c r="K44" s="244"/>
      <c r="L44" s="244"/>
      <c r="M44" s="244"/>
      <c r="N44" s="244"/>
      <c r="O44" s="187"/>
      <c r="P44" s="232"/>
      <c r="Q44" s="235"/>
      <c r="R44" s="235"/>
      <c r="S44" s="293"/>
      <c r="V44" s="238"/>
    </row>
    <row r="45" spans="1:26" ht="29.5" thickBot="1" x14ac:dyDescent="0.4">
      <c r="A45" s="198"/>
      <c r="B45" s="242"/>
      <c r="C45" s="123" t="s">
        <v>326</v>
      </c>
      <c r="D45" s="108" t="s">
        <v>289</v>
      </c>
      <c r="E45" s="255"/>
      <c r="F45" s="242"/>
      <c r="G45" s="242"/>
      <c r="H45" s="242"/>
      <c r="I45" s="256"/>
      <c r="J45" s="256"/>
      <c r="K45" s="256"/>
      <c r="L45" s="256"/>
      <c r="M45" s="256"/>
      <c r="N45" s="256"/>
      <c r="O45" s="247"/>
      <c r="P45" s="248"/>
      <c r="Q45" s="258"/>
      <c r="R45" s="258"/>
      <c r="S45" s="293"/>
      <c r="V45" s="252"/>
    </row>
    <row r="46" spans="1:26" ht="29" x14ac:dyDescent="0.35">
      <c r="A46" s="196" t="s">
        <v>80</v>
      </c>
      <c r="B46" s="240" t="s">
        <v>100</v>
      </c>
      <c r="C46" s="122" t="s">
        <v>327</v>
      </c>
      <c r="D46" s="119" t="s">
        <v>281</v>
      </c>
      <c r="E46" s="253" t="s">
        <v>281</v>
      </c>
      <c r="F46" s="240">
        <f ca="1">COUNTIFS(INDIRECT("RAG!$C$"&amp;$V12&amp;":$BB$"&amp;$V12),F$11,RAG!$C$3:$BB$3,$B46)</f>
        <v>0</v>
      </c>
      <c r="G46" s="240">
        <f ca="1">COUNTIFS(INDIRECT("RAG!$C$"&amp;$V12&amp;":$BB$"&amp;$V12),G$11,RAG!$C$3:$BB$3,$B46)</f>
        <v>0</v>
      </c>
      <c r="H46" s="240">
        <f ca="1">COUNTIFS(INDIRECT("RAG!$C$"&amp;$V12&amp;":$BB$"&amp;$V12),H$11,RAG!$C$3:$BB$3,$B46)</f>
        <v>7</v>
      </c>
      <c r="I46" s="243" t="s">
        <v>282</v>
      </c>
      <c r="J46" s="243" t="s">
        <v>335</v>
      </c>
      <c r="K46" s="243" t="s">
        <v>284</v>
      </c>
      <c r="L46" s="243" t="s">
        <v>285</v>
      </c>
      <c r="M46" s="243" t="s">
        <v>286</v>
      </c>
      <c r="N46" s="243" t="s">
        <v>287</v>
      </c>
      <c r="O46" s="246" t="s">
        <v>762</v>
      </c>
      <c r="P46" s="277" t="s">
        <v>289</v>
      </c>
      <c r="Q46" s="234"/>
      <c r="R46" s="234"/>
      <c r="S46" s="293"/>
      <c r="V46" s="237"/>
      <c r="Z46" t="str">
        <f>IF(R46&gt;0,B46&amp;":"&amp;R46&amp;"
","")</f>
        <v/>
      </c>
    </row>
    <row r="47" spans="1:26" ht="30" customHeight="1" x14ac:dyDescent="0.35">
      <c r="A47" s="197"/>
      <c r="B47" s="241"/>
      <c r="C47" s="81" t="s">
        <v>328</v>
      </c>
      <c r="D47" s="108" t="s">
        <v>281</v>
      </c>
      <c r="E47" s="254"/>
      <c r="F47" s="241"/>
      <c r="G47" s="241"/>
      <c r="H47" s="241"/>
      <c r="I47" s="244"/>
      <c r="J47" s="244"/>
      <c r="K47" s="244"/>
      <c r="L47" s="244"/>
      <c r="M47" s="244"/>
      <c r="N47" s="244"/>
      <c r="O47" s="187"/>
      <c r="P47" s="278"/>
      <c r="Q47" s="235"/>
      <c r="R47" s="235"/>
      <c r="S47" s="293"/>
      <c r="V47" s="238"/>
    </row>
    <row r="48" spans="1:26" x14ac:dyDescent="0.35">
      <c r="A48" s="197"/>
      <c r="B48" s="241"/>
      <c r="C48" s="81" t="s">
        <v>329</v>
      </c>
      <c r="D48" s="108" t="s">
        <v>281</v>
      </c>
      <c r="E48" s="254"/>
      <c r="F48" s="241"/>
      <c r="G48" s="241"/>
      <c r="H48" s="241"/>
      <c r="I48" s="244"/>
      <c r="J48" s="244"/>
      <c r="K48" s="244"/>
      <c r="L48" s="244"/>
      <c r="M48" s="244"/>
      <c r="N48" s="244"/>
      <c r="O48" s="187"/>
      <c r="P48" s="278"/>
      <c r="Q48" s="235"/>
      <c r="R48" s="235"/>
      <c r="S48" s="293"/>
      <c r="V48" s="238"/>
    </row>
    <row r="49" spans="1:26" ht="14.5" customHeight="1" x14ac:dyDescent="0.35">
      <c r="A49" s="197"/>
      <c r="B49" s="241"/>
      <c r="C49" s="81" t="s">
        <v>330</v>
      </c>
      <c r="D49" s="108" t="s">
        <v>289</v>
      </c>
      <c r="E49" s="254"/>
      <c r="F49" s="241"/>
      <c r="G49" s="241"/>
      <c r="H49" s="241"/>
      <c r="I49" s="244"/>
      <c r="J49" s="244"/>
      <c r="K49" s="244"/>
      <c r="L49" s="244"/>
      <c r="M49" s="244"/>
      <c r="N49" s="244"/>
      <c r="O49" s="187"/>
      <c r="P49" s="278"/>
      <c r="Q49" s="235"/>
      <c r="R49" s="235"/>
      <c r="S49" s="293"/>
      <c r="V49" s="238"/>
    </row>
    <row r="50" spans="1:26" ht="127" customHeight="1" thickBot="1" x14ac:dyDescent="0.4">
      <c r="A50" s="198"/>
      <c r="B50" s="242"/>
      <c r="C50" s="123" t="s">
        <v>331</v>
      </c>
      <c r="D50" s="108" t="s">
        <v>289</v>
      </c>
      <c r="E50" s="255"/>
      <c r="F50" s="242"/>
      <c r="G50" s="242"/>
      <c r="H50" s="242"/>
      <c r="I50" s="256"/>
      <c r="J50" s="256"/>
      <c r="K50" s="256"/>
      <c r="L50" s="256"/>
      <c r="M50" s="256"/>
      <c r="N50" s="256"/>
      <c r="O50" s="247"/>
      <c r="P50" s="279"/>
      <c r="Q50" s="258"/>
      <c r="R50" s="258"/>
      <c r="S50" s="293"/>
      <c r="V50" s="252"/>
    </row>
    <row r="51" spans="1:26" ht="43.5" x14ac:dyDescent="0.35">
      <c r="A51" s="196" t="s">
        <v>81</v>
      </c>
      <c r="B51" s="240" t="s">
        <v>101</v>
      </c>
      <c r="C51" s="122" t="s">
        <v>332</v>
      </c>
      <c r="D51" s="119" t="s">
        <v>281</v>
      </c>
      <c r="E51" s="253" t="s">
        <v>281</v>
      </c>
      <c r="F51" s="240">
        <f ca="1">COUNTIFS(INDIRECT("RAG!$C$"&amp;$V12&amp;":$BB$"&amp;$V12),F$11,RAG!$C$3:$BB$3,$B51)</f>
        <v>2</v>
      </c>
      <c r="G51" s="240">
        <f ca="1">COUNTIFS(INDIRECT("RAG!$C$"&amp;$V12&amp;":$BB$"&amp;$V12),G$11,RAG!$C$3:$BB$3,$B51)</f>
        <v>0</v>
      </c>
      <c r="H51" s="240">
        <f ca="1">COUNTIFS(INDIRECT("RAG!$C$"&amp;$V12&amp;":$BB$"&amp;$V12),H$11,RAG!$C$3:$BB$3,$B51)</f>
        <v>2</v>
      </c>
      <c r="I51" s="243" t="s">
        <v>231</v>
      </c>
      <c r="J51" s="243" t="s">
        <v>231</v>
      </c>
      <c r="K51" s="243" t="s">
        <v>231</v>
      </c>
      <c r="L51" s="243" t="s">
        <v>231</v>
      </c>
      <c r="M51" s="243" t="s">
        <v>231</v>
      </c>
      <c r="N51" s="243" t="s">
        <v>262</v>
      </c>
      <c r="O51" s="246" t="s">
        <v>745</v>
      </c>
      <c r="P51" s="231" t="s">
        <v>281</v>
      </c>
      <c r="Q51" s="234"/>
      <c r="R51" s="234" t="s">
        <v>678</v>
      </c>
      <c r="S51" s="292"/>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115" customHeight="1" thickBot="1" x14ac:dyDescent="0.4">
      <c r="A52" s="198"/>
      <c r="B52" s="242"/>
      <c r="C52" s="123" t="s">
        <v>333</v>
      </c>
      <c r="D52" s="108" t="s">
        <v>281</v>
      </c>
      <c r="E52" s="255"/>
      <c r="F52" s="242"/>
      <c r="G52" s="242"/>
      <c r="H52" s="242"/>
      <c r="I52" s="256"/>
      <c r="J52" s="256"/>
      <c r="K52" s="256"/>
      <c r="L52" s="256"/>
      <c r="M52" s="256"/>
      <c r="N52" s="256"/>
      <c r="O52" s="247"/>
      <c r="P52" s="248"/>
      <c r="Q52" s="258"/>
      <c r="R52" s="258"/>
      <c r="S52" s="292"/>
      <c r="V52" s="252"/>
    </row>
    <row r="53" spans="1:26" ht="29.15" customHeight="1" x14ac:dyDescent="0.35">
      <c r="A53" s="196" t="s">
        <v>83</v>
      </c>
      <c r="B53" s="240" t="s">
        <v>102</v>
      </c>
      <c r="C53" s="119" t="s">
        <v>334</v>
      </c>
      <c r="D53" s="119" t="s">
        <v>289</v>
      </c>
      <c r="E53" s="265" t="s">
        <v>281</v>
      </c>
      <c r="F53" s="259">
        <f ca="1">COUNTIFS(INDIRECT("RAG!$C$"&amp;$V12&amp;":$BB$"&amp;$V12),F$11,RAG!$C$3:$BB$3,$B53)</f>
        <v>0</v>
      </c>
      <c r="G53" s="259">
        <f ca="1">COUNTIFS(INDIRECT("RAG!$C$"&amp;$V12&amp;":$BB$"&amp;$V12),G$11,RAG!$C$3:$BB$3,$B53)</f>
        <v>0</v>
      </c>
      <c r="H53" s="259">
        <f ca="1">COUNTIFS(INDIRECT("RAG!$C$"&amp;$V12&amp;":$BB$"&amp;$V12),H$11,RAG!$C$3:$BB$3,$B53)</f>
        <v>1</v>
      </c>
      <c r="I53" s="243" t="s">
        <v>282</v>
      </c>
      <c r="J53" s="243" t="s">
        <v>335</v>
      </c>
      <c r="K53" s="243" t="s">
        <v>284</v>
      </c>
      <c r="L53" s="243" t="s">
        <v>381</v>
      </c>
      <c r="M53" s="243" t="s">
        <v>286</v>
      </c>
      <c r="N53" s="243" t="s">
        <v>287</v>
      </c>
      <c r="O53" s="246" t="s">
        <v>614</v>
      </c>
      <c r="P53" s="231" t="s">
        <v>281</v>
      </c>
      <c r="Q53" s="234"/>
      <c r="R53" s="249"/>
      <c r="S53" s="292"/>
      <c r="V53" s="237"/>
      <c r="Z53" t="str">
        <f>IF(R53&gt;0,B53&amp;":"&amp;R53&amp;"
","")</f>
        <v/>
      </c>
    </row>
    <row r="54" spans="1:26" x14ac:dyDescent="0.35">
      <c r="A54" s="197"/>
      <c r="B54" s="241"/>
      <c r="C54" s="108" t="s">
        <v>336</v>
      </c>
      <c r="D54" s="108" t="s">
        <v>281</v>
      </c>
      <c r="E54" s="266"/>
      <c r="F54" s="260"/>
      <c r="G54" s="260"/>
      <c r="H54" s="260"/>
      <c r="I54" s="244"/>
      <c r="J54" s="244"/>
      <c r="K54" s="244"/>
      <c r="L54" s="244"/>
      <c r="M54" s="244"/>
      <c r="N54" s="244"/>
      <c r="O54" s="187"/>
      <c r="P54" s="232"/>
      <c r="Q54" s="235"/>
      <c r="R54" s="250"/>
      <c r="S54" s="292"/>
      <c r="V54" s="238"/>
    </row>
    <row r="55" spans="1:26" x14ac:dyDescent="0.35">
      <c r="A55" s="197"/>
      <c r="B55" s="241"/>
      <c r="C55" s="127" t="s">
        <v>337</v>
      </c>
      <c r="D55" s="108" t="s">
        <v>289</v>
      </c>
      <c r="E55" s="266"/>
      <c r="F55" s="260"/>
      <c r="G55" s="260"/>
      <c r="H55" s="260"/>
      <c r="I55" s="244"/>
      <c r="J55" s="244"/>
      <c r="K55" s="244"/>
      <c r="L55" s="244"/>
      <c r="M55" s="244"/>
      <c r="N55" s="244"/>
      <c r="O55" s="187"/>
      <c r="P55" s="232"/>
      <c r="Q55" s="235"/>
      <c r="R55" s="250"/>
      <c r="S55" s="292"/>
      <c r="V55" s="238"/>
    </row>
    <row r="56" spans="1:26" x14ac:dyDescent="0.35">
      <c r="A56" s="197"/>
      <c r="B56" s="241"/>
      <c r="C56" s="108" t="s">
        <v>338</v>
      </c>
      <c r="D56" s="108" t="s">
        <v>289</v>
      </c>
      <c r="E56" s="266"/>
      <c r="F56" s="260"/>
      <c r="G56" s="260"/>
      <c r="H56" s="260"/>
      <c r="I56" s="244"/>
      <c r="J56" s="244"/>
      <c r="K56" s="244"/>
      <c r="L56" s="244"/>
      <c r="M56" s="244"/>
      <c r="N56" s="244"/>
      <c r="O56" s="187"/>
      <c r="P56" s="232"/>
      <c r="Q56" s="235"/>
      <c r="R56" s="250"/>
      <c r="S56" s="292"/>
      <c r="V56" s="238"/>
    </row>
    <row r="57" spans="1:26" ht="112" customHeight="1" thickBot="1" x14ac:dyDescent="0.4">
      <c r="A57" s="198"/>
      <c r="B57" s="242"/>
      <c r="C57" s="121" t="s">
        <v>339</v>
      </c>
      <c r="D57" s="108" t="s">
        <v>281</v>
      </c>
      <c r="E57" s="267"/>
      <c r="F57" s="261"/>
      <c r="G57" s="261"/>
      <c r="H57" s="261"/>
      <c r="I57" s="256"/>
      <c r="J57" s="256"/>
      <c r="K57" s="256"/>
      <c r="L57" s="256"/>
      <c r="M57" s="256"/>
      <c r="N57" s="256"/>
      <c r="O57" s="247"/>
      <c r="P57" s="248"/>
      <c r="Q57" s="258"/>
      <c r="R57" s="251"/>
      <c r="S57" s="292"/>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0</v>
      </c>
      <c r="H58" s="259">
        <f ca="1">COUNTIFS(INDIRECT("RAG!$C$"&amp;$V12&amp;":$BB$"&amp;$V12),H$11,RAG!$C$3:$BB$3,$B58)</f>
        <v>2</v>
      </c>
      <c r="I58" s="243" t="s">
        <v>282</v>
      </c>
      <c r="J58" s="243" t="s">
        <v>335</v>
      </c>
      <c r="K58" s="243" t="s">
        <v>284</v>
      </c>
      <c r="L58" s="243" t="s">
        <v>285</v>
      </c>
      <c r="M58" s="243" t="s">
        <v>286</v>
      </c>
      <c r="N58" s="243" t="s">
        <v>261</v>
      </c>
      <c r="O58" s="246" t="s">
        <v>565</v>
      </c>
      <c r="P58" s="231" t="s">
        <v>289</v>
      </c>
      <c r="Q58" s="249"/>
      <c r="R58" s="234"/>
      <c r="S58" s="293"/>
      <c r="V58" s="237"/>
      <c r="Z58" t="str">
        <f>IF(R58&gt;0,B58&amp;":"&amp;R58&amp;"
","")</f>
        <v/>
      </c>
    </row>
    <row r="59" spans="1:26" ht="14.5" customHeight="1" x14ac:dyDescent="0.35">
      <c r="A59" s="197"/>
      <c r="B59" s="241"/>
      <c r="C59" s="109" t="s">
        <v>341</v>
      </c>
      <c r="D59" s="108" t="s">
        <v>289</v>
      </c>
      <c r="E59" s="266"/>
      <c r="F59" s="260"/>
      <c r="G59" s="260"/>
      <c r="H59" s="260"/>
      <c r="I59" s="244"/>
      <c r="J59" s="244"/>
      <c r="K59" s="244"/>
      <c r="L59" s="244"/>
      <c r="M59" s="244"/>
      <c r="N59" s="244"/>
      <c r="O59" s="187"/>
      <c r="P59" s="232"/>
      <c r="Q59" s="250"/>
      <c r="R59" s="235"/>
      <c r="S59" s="293"/>
      <c r="V59" s="238"/>
    </row>
    <row r="60" spans="1:26" ht="29.5" thickBot="1" x14ac:dyDescent="0.4">
      <c r="A60" s="198"/>
      <c r="B60" s="242"/>
      <c r="C60" s="129" t="s">
        <v>342</v>
      </c>
      <c r="D60" s="108" t="s">
        <v>289</v>
      </c>
      <c r="E60" s="267"/>
      <c r="F60" s="261"/>
      <c r="G60" s="261"/>
      <c r="H60" s="261"/>
      <c r="I60" s="256"/>
      <c r="J60" s="256"/>
      <c r="K60" s="256"/>
      <c r="L60" s="256"/>
      <c r="M60" s="256"/>
      <c r="N60" s="256"/>
      <c r="O60" s="247"/>
      <c r="P60" s="248"/>
      <c r="Q60" s="251"/>
      <c r="R60" s="258"/>
      <c r="S60" s="293"/>
      <c r="V60" s="252"/>
    </row>
    <row r="61" spans="1:26" ht="14.5" customHeight="1" x14ac:dyDescent="0.35">
      <c r="A61" s="196" t="s">
        <v>85</v>
      </c>
      <c r="B61" s="240" t="s">
        <v>104</v>
      </c>
      <c r="C61" s="119" t="s">
        <v>343</v>
      </c>
      <c r="D61" s="119" t="s">
        <v>281</v>
      </c>
      <c r="E61" s="265" t="s">
        <v>281</v>
      </c>
      <c r="F61" s="259">
        <f ca="1">COUNTIFS(INDIRECT("RAG!$C$"&amp;$V12&amp;":$BB$"&amp;$V12),F$11,RAG!$C$3:$BB$3,$B61)</f>
        <v>0</v>
      </c>
      <c r="G61" s="259">
        <f ca="1">COUNTIFS(INDIRECT("RAG!$C$"&amp;$V12&amp;":$BB$"&amp;$V12),G$11,RAG!$C$3:$BB$3,$B61)</f>
        <v>0</v>
      </c>
      <c r="H61" s="259">
        <f ca="1">COUNTIFS(INDIRECT("RAG!$C$"&amp;$V12&amp;":$BB$"&amp;$V12),H$11,RAG!$C$3:$BB$3,$B61)</f>
        <v>5</v>
      </c>
      <c r="I61" s="243" t="s">
        <v>282</v>
      </c>
      <c r="J61" s="243" t="s">
        <v>335</v>
      </c>
      <c r="K61" s="243" t="s">
        <v>284</v>
      </c>
      <c r="L61" s="243" t="s">
        <v>285</v>
      </c>
      <c r="M61" s="243" t="s">
        <v>286</v>
      </c>
      <c r="N61" s="243" t="s">
        <v>261</v>
      </c>
      <c r="O61" s="246" t="s">
        <v>667</v>
      </c>
      <c r="P61" s="231" t="s">
        <v>289</v>
      </c>
      <c r="Q61" s="271"/>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44"/>
      <c r="J62" s="244"/>
      <c r="K62" s="244"/>
      <c r="L62" s="244"/>
      <c r="M62" s="244"/>
      <c r="N62" s="244"/>
      <c r="O62" s="187"/>
      <c r="P62" s="232"/>
      <c r="Q62" s="272"/>
      <c r="R62" s="272"/>
      <c r="S62" s="293"/>
      <c r="V62" s="275"/>
    </row>
    <row r="63" spans="1:26" x14ac:dyDescent="0.35">
      <c r="A63" s="197"/>
      <c r="B63" s="241"/>
      <c r="C63" s="108" t="s">
        <v>345</v>
      </c>
      <c r="D63" s="108" t="s">
        <v>281</v>
      </c>
      <c r="E63" s="266"/>
      <c r="F63" s="260"/>
      <c r="G63" s="260"/>
      <c r="H63" s="260"/>
      <c r="I63" s="244"/>
      <c r="J63" s="244"/>
      <c r="K63" s="244"/>
      <c r="L63" s="244"/>
      <c r="M63" s="244"/>
      <c r="N63" s="244"/>
      <c r="O63" s="187"/>
      <c r="P63" s="232"/>
      <c r="Q63" s="272"/>
      <c r="R63" s="272"/>
      <c r="S63" s="293"/>
      <c r="V63" s="275"/>
    </row>
    <row r="64" spans="1:26" x14ac:dyDescent="0.35">
      <c r="A64" s="197"/>
      <c r="B64" s="241"/>
      <c r="C64" s="108" t="s">
        <v>346</v>
      </c>
      <c r="D64" s="108" t="s">
        <v>281</v>
      </c>
      <c r="E64" s="266"/>
      <c r="F64" s="260"/>
      <c r="G64" s="260"/>
      <c r="H64" s="260"/>
      <c r="I64" s="244"/>
      <c r="J64" s="244"/>
      <c r="K64" s="244"/>
      <c r="L64" s="244"/>
      <c r="M64" s="244"/>
      <c r="N64" s="244"/>
      <c r="O64" s="187"/>
      <c r="P64" s="232"/>
      <c r="Q64" s="272"/>
      <c r="R64" s="272"/>
      <c r="S64" s="293"/>
      <c r="V64" s="275"/>
    </row>
    <row r="65" spans="1:26" x14ac:dyDescent="0.35">
      <c r="A65" s="197"/>
      <c r="B65" s="241"/>
      <c r="C65" s="108" t="s">
        <v>347</v>
      </c>
      <c r="D65" s="108" t="s">
        <v>289</v>
      </c>
      <c r="E65" s="266"/>
      <c r="F65" s="260"/>
      <c r="G65" s="260"/>
      <c r="H65" s="260"/>
      <c r="I65" s="244"/>
      <c r="J65" s="244"/>
      <c r="K65" s="244"/>
      <c r="L65" s="244"/>
      <c r="M65" s="244"/>
      <c r="N65" s="244"/>
      <c r="O65" s="187"/>
      <c r="P65" s="232"/>
      <c r="Q65" s="272"/>
      <c r="R65" s="272"/>
      <c r="S65" s="293"/>
      <c r="V65" s="275"/>
    </row>
    <row r="66" spans="1:26" x14ac:dyDescent="0.35">
      <c r="A66" s="197"/>
      <c r="B66" s="241"/>
      <c r="C66" s="108" t="s">
        <v>348</v>
      </c>
      <c r="D66" s="108" t="s">
        <v>289</v>
      </c>
      <c r="E66" s="266"/>
      <c r="F66" s="260"/>
      <c r="G66" s="260"/>
      <c r="H66" s="260"/>
      <c r="I66" s="244"/>
      <c r="J66" s="244"/>
      <c r="K66" s="244"/>
      <c r="L66" s="244"/>
      <c r="M66" s="244"/>
      <c r="N66" s="244"/>
      <c r="O66" s="187"/>
      <c r="P66" s="232"/>
      <c r="Q66" s="272"/>
      <c r="R66" s="272"/>
      <c r="S66" s="293"/>
      <c r="V66" s="275"/>
    </row>
    <row r="67" spans="1:26" ht="29" x14ac:dyDescent="0.35">
      <c r="A67" s="197"/>
      <c r="B67" s="241"/>
      <c r="C67" s="108" t="s">
        <v>349</v>
      </c>
      <c r="D67" s="108" t="s">
        <v>289</v>
      </c>
      <c r="E67" s="266"/>
      <c r="F67" s="260"/>
      <c r="G67" s="260"/>
      <c r="H67" s="260"/>
      <c r="I67" s="244"/>
      <c r="J67" s="244"/>
      <c r="K67" s="244"/>
      <c r="L67" s="244"/>
      <c r="M67" s="244"/>
      <c r="N67" s="244"/>
      <c r="O67" s="187"/>
      <c r="P67" s="232"/>
      <c r="Q67" s="272"/>
      <c r="R67" s="272"/>
      <c r="S67" s="293"/>
      <c r="V67" s="275"/>
    </row>
    <row r="68" spans="1:26" ht="15" thickBot="1" x14ac:dyDescent="0.4">
      <c r="A68" s="198"/>
      <c r="B68" s="242"/>
      <c r="C68" s="121" t="s">
        <v>350</v>
      </c>
      <c r="D68" s="108" t="s">
        <v>281</v>
      </c>
      <c r="E68" s="267"/>
      <c r="F68" s="261"/>
      <c r="G68" s="261"/>
      <c r="H68" s="261"/>
      <c r="I68" s="256"/>
      <c r="J68" s="256"/>
      <c r="K68" s="256"/>
      <c r="L68" s="256"/>
      <c r="M68" s="256"/>
      <c r="N68" s="256"/>
      <c r="O68" s="247"/>
      <c r="P68" s="248"/>
      <c r="Q68" s="273"/>
      <c r="R68" s="273"/>
      <c r="S68" s="293"/>
      <c r="V68" s="276"/>
    </row>
    <row r="69" spans="1:26" ht="15" customHeight="1" x14ac:dyDescent="0.35">
      <c r="A69" s="196" t="s">
        <v>599</v>
      </c>
      <c r="B69" s="240" t="s">
        <v>105</v>
      </c>
      <c r="C69" s="124" t="s">
        <v>738</v>
      </c>
      <c r="D69" s="119" t="s">
        <v>281</v>
      </c>
      <c r="E69" s="265" t="s">
        <v>281</v>
      </c>
      <c r="F69" s="259">
        <f ca="1">COUNTIFS(INDIRECT("RAG!$C$"&amp;$V12&amp;":$BB$"&amp;$V12),F$11,RAG!$C$3:$BB$3,$B69)</f>
        <v>1</v>
      </c>
      <c r="G69" s="259">
        <f ca="1">COUNTIFS(INDIRECT("RAG!$C$"&amp;$V12&amp;":$BB$"&amp;$V12),G$11,RAG!$C$3:$BB$3,$B69)</f>
        <v>0</v>
      </c>
      <c r="H69" s="259">
        <f ca="1">COUNTIFS(INDIRECT("RAG!$C$"&amp;$V12&amp;":$BB$"&amp;$V12),H$11,RAG!$C$3:$BB$3,$B69)</f>
        <v>5</v>
      </c>
      <c r="I69" s="243" t="s">
        <v>282</v>
      </c>
      <c r="J69" s="243" t="s">
        <v>335</v>
      </c>
      <c r="K69" s="243" t="s">
        <v>284</v>
      </c>
      <c r="L69" s="243" t="s">
        <v>285</v>
      </c>
      <c r="M69" s="243" t="s">
        <v>286</v>
      </c>
      <c r="N69" s="243" t="s">
        <v>264</v>
      </c>
      <c r="O69" s="262" t="s">
        <v>763</v>
      </c>
      <c r="P69" s="231" t="s">
        <v>289</v>
      </c>
      <c r="Q69" s="234" t="s">
        <v>351</v>
      </c>
      <c r="R69" s="234"/>
      <c r="S69" s="293"/>
      <c r="V69" s="237"/>
      <c r="Z69" t="str">
        <f>IF(R69&gt;0,B69&amp;":"&amp;R69&amp;"
","")</f>
        <v/>
      </c>
    </row>
    <row r="70" spans="1:26" x14ac:dyDescent="0.35">
      <c r="A70" s="197"/>
      <c r="B70" s="241"/>
      <c r="C70" s="125" t="s">
        <v>352</v>
      </c>
      <c r="D70" s="108" t="s">
        <v>281</v>
      </c>
      <c r="E70" s="266"/>
      <c r="F70" s="260"/>
      <c r="G70" s="260"/>
      <c r="H70" s="260"/>
      <c r="I70" s="244"/>
      <c r="J70" s="244"/>
      <c r="K70" s="244"/>
      <c r="L70" s="244"/>
      <c r="M70" s="244"/>
      <c r="N70" s="244"/>
      <c r="O70" s="263"/>
      <c r="P70" s="232"/>
      <c r="Q70" s="235"/>
      <c r="R70" s="235"/>
      <c r="S70" s="293"/>
      <c r="V70" s="238"/>
    </row>
    <row r="71" spans="1:26" ht="29" x14ac:dyDescent="0.35">
      <c r="A71" s="197"/>
      <c r="B71" s="241"/>
      <c r="C71" s="125" t="s">
        <v>353</v>
      </c>
      <c r="D71" s="108" t="s">
        <v>289</v>
      </c>
      <c r="E71" s="266"/>
      <c r="F71" s="260"/>
      <c r="G71" s="260"/>
      <c r="H71" s="260"/>
      <c r="I71" s="244"/>
      <c r="J71" s="244"/>
      <c r="K71" s="244"/>
      <c r="L71" s="244"/>
      <c r="M71" s="244"/>
      <c r="N71" s="244"/>
      <c r="O71" s="263"/>
      <c r="P71" s="232"/>
      <c r="Q71" s="235"/>
      <c r="R71" s="235"/>
      <c r="S71" s="293"/>
      <c r="V71" s="238"/>
    </row>
    <row r="72" spans="1:26" x14ac:dyDescent="0.35">
      <c r="A72" s="197"/>
      <c r="B72" s="241"/>
      <c r="C72" s="125" t="s">
        <v>354</v>
      </c>
      <c r="D72" s="108" t="s">
        <v>289</v>
      </c>
      <c r="E72" s="266"/>
      <c r="F72" s="260"/>
      <c r="G72" s="260"/>
      <c r="H72" s="260"/>
      <c r="I72" s="244"/>
      <c r="J72" s="244"/>
      <c r="K72" s="244"/>
      <c r="L72" s="244"/>
      <c r="M72" s="244"/>
      <c r="N72" s="244"/>
      <c r="O72" s="263"/>
      <c r="P72" s="232"/>
      <c r="Q72" s="235"/>
      <c r="R72" s="235"/>
      <c r="S72" s="293"/>
      <c r="V72" s="238"/>
    </row>
    <row r="73" spans="1:26" x14ac:dyDescent="0.35">
      <c r="A73" s="197"/>
      <c r="B73" s="241"/>
      <c r="C73" s="125" t="s">
        <v>739</v>
      </c>
      <c r="D73" s="108" t="s">
        <v>289</v>
      </c>
      <c r="E73" s="266"/>
      <c r="F73" s="260"/>
      <c r="G73" s="260"/>
      <c r="H73" s="260"/>
      <c r="I73" s="244"/>
      <c r="J73" s="244"/>
      <c r="K73" s="244"/>
      <c r="L73" s="244"/>
      <c r="M73" s="244"/>
      <c r="N73" s="244"/>
      <c r="O73" s="263"/>
      <c r="P73" s="232"/>
      <c r="Q73" s="235"/>
      <c r="R73" s="235"/>
      <c r="S73" s="293"/>
      <c r="V73" s="238"/>
    </row>
    <row r="74" spans="1:26" x14ac:dyDescent="0.35">
      <c r="A74" s="197"/>
      <c r="B74" s="241"/>
      <c r="C74" s="125" t="s">
        <v>355</v>
      </c>
      <c r="D74" s="108" t="s">
        <v>289</v>
      </c>
      <c r="E74" s="266"/>
      <c r="F74" s="260"/>
      <c r="G74" s="260"/>
      <c r="H74" s="260"/>
      <c r="I74" s="244"/>
      <c r="J74" s="244"/>
      <c r="K74" s="244"/>
      <c r="L74" s="244"/>
      <c r="M74" s="244"/>
      <c r="N74" s="244"/>
      <c r="O74" s="263"/>
      <c r="P74" s="232"/>
      <c r="Q74" s="235"/>
      <c r="R74" s="235"/>
      <c r="S74" s="293"/>
      <c r="V74" s="238"/>
    </row>
    <row r="75" spans="1:26" ht="49" customHeight="1" thickBot="1" x14ac:dyDescent="0.4">
      <c r="A75" s="198"/>
      <c r="B75" s="242"/>
      <c r="C75" s="126" t="s">
        <v>356</v>
      </c>
      <c r="D75" s="108" t="s">
        <v>289</v>
      </c>
      <c r="E75" s="267"/>
      <c r="F75" s="261"/>
      <c r="G75" s="261"/>
      <c r="H75" s="261"/>
      <c r="I75" s="256"/>
      <c r="J75" s="256"/>
      <c r="K75" s="256"/>
      <c r="L75" s="256"/>
      <c r="M75" s="256"/>
      <c r="N75" s="256"/>
      <c r="O75" s="264"/>
      <c r="P75" s="248"/>
      <c r="Q75" s="258"/>
      <c r="R75" s="258"/>
      <c r="S75" s="293"/>
      <c r="V75" s="252"/>
    </row>
    <row r="76" spans="1:26" ht="15" customHeight="1" x14ac:dyDescent="0.35">
      <c r="A76" s="196" t="s">
        <v>87</v>
      </c>
      <c r="B76" s="240" t="s">
        <v>106</v>
      </c>
      <c r="C76" s="124" t="s">
        <v>357</v>
      </c>
      <c r="D76" s="119" t="s">
        <v>281</v>
      </c>
      <c r="E76" s="265" t="s">
        <v>281</v>
      </c>
      <c r="F76" s="259">
        <f ca="1">COUNTIFS(INDIRECT("RAG!$C$"&amp;$V12&amp;":$BB$"&amp;$V12),F$11,RAG!$C$3:$BB$3,$B76)</f>
        <v>1</v>
      </c>
      <c r="G76" s="259">
        <f ca="1">COUNTIFS(INDIRECT("RAG!$C$"&amp;$V12&amp;":$BB$"&amp;$V12),G$11,RAG!$C$3:$BB$3,$B76)</f>
        <v>0</v>
      </c>
      <c r="H76" s="259">
        <f ca="1">COUNTIFS(INDIRECT("RAG!$C$"&amp;$V12&amp;":$BB$"&amp;$V12),H$11,RAG!$C$3:$BB$3,$B76)</f>
        <v>3</v>
      </c>
      <c r="I76" s="243" t="s">
        <v>231</v>
      </c>
      <c r="J76" s="243" t="s">
        <v>231</v>
      </c>
      <c r="K76" s="243" t="s">
        <v>231</v>
      </c>
      <c r="L76" s="243" t="s">
        <v>231</v>
      </c>
      <c r="M76" s="243" t="s">
        <v>231</v>
      </c>
      <c r="N76" s="243" t="s">
        <v>262</v>
      </c>
      <c r="O76" s="268" t="s">
        <v>517</v>
      </c>
      <c r="P76" s="231" t="s">
        <v>289</v>
      </c>
      <c r="Q76" s="234"/>
      <c r="R76" s="234" t="s">
        <v>392</v>
      </c>
      <c r="S76" s="293"/>
      <c r="V76" s="237"/>
      <c r="Z76" t="str">
        <f>IF(R76&gt;0,B76&amp;":"&amp;R76&amp;"
","")</f>
        <v xml:space="preserve">IIA12:Local Plan Policy GR1 Achieving a High Standard of Development
Design and Layout Considerations requires all development proposals to respect the character and landscape of which it is built in.
</v>
      </c>
    </row>
    <row r="77" spans="1:26" x14ac:dyDescent="0.35">
      <c r="A77" s="197"/>
      <c r="B77" s="241"/>
      <c r="C77" s="125" t="s">
        <v>359</v>
      </c>
      <c r="D77" s="108" t="s">
        <v>289</v>
      </c>
      <c r="E77" s="266"/>
      <c r="F77" s="260"/>
      <c r="G77" s="260"/>
      <c r="H77" s="260"/>
      <c r="I77" s="244"/>
      <c r="J77" s="244"/>
      <c r="K77" s="244"/>
      <c r="L77" s="244"/>
      <c r="M77" s="244"/>
      <c r="N77" s="244"/>
      <c r="O77" s="269"/>
      <c r="P77" s="232"/>
      <c r="Q77" s="235"/>
      <c r="R77" s="235"/>
      <c r="S77" s="293"/>
      <c r="V77" s="238"/>
    </row>
    <row r="78" spans="1:26" x14ac:dyDescent="0.35">
      <c r="A78" s="197"/>
      <c r="B78" s="241"/>
      <c r="C78" s="125" t="s">
        <v>360</v>
      </c>
      <c r="D78" s="108" t="s">
        <v>281</v>
      </c>
      <c r="E78" s="266"/>
      <c r="F78" s="260"/>
      <c r="G78" s="260"/>
      <c r="H78" s="260"/>
      <c r="I78" s="244"/>
      <c r="J78" s="244"/>
      <c r="K78" s="244"/>
      <c r="L78" s="244"/>
      <c r="M78" s="244"/>
      <c r="N78" s="244"/>
      <c r="O78" s="269"/>
      <c r="P78" s="232"/>
      <c r="Q78" s="235"/>
      <c r="R78" s="235"/>
      <c r="S78" s="293"/>
      <c r="V78" s="238"/>
    </row>
    <row r="79" spans="1:26" x14ac:dyDescent="0.35">
      <c r="A79" s="197"/>
      <c r="B79" s="241"/>
      <c r="C79" s="125" t="s">
        <v>361</v>
      </c>
      <c r="D79" s="108" t="s">
        <v>281</v>
      </c>
      <c r="E79" s="266"/>
      <c r="F79" s="260"/>
      <c r="G79" s="260"/>
      <c r="H79" s="260"/>
      <c r="I79" s="244"/>
      <c r="J79" s="244"/>
      <c r="K79" s="244"/>
      <c r="L79" s="244"/>
      <c r="M79" s="244"/>
      <c r="N79" s="244"/>
      <c r="O79" s="269"/>
      <c r="P79" s="232"/>
      <c r="Q79" s="235"/>
      <c r="R79" s="235"/>
      <c r="S79" s="293"/>
      <c r="V79" s="238"/>
    </row>
    <row r="80" spans="1:26" ht="66.650000000000006" customHeight="1" thickBot="1" x14ac:dyDescent="0.4">
      <c r="A80" s="198"/>
      <c r="B80" s="242"/>
      <c r="C80" s="130" t="s">
        <v>362</v>
      </c>
      <c r="D80" s="108" t="s">
        <v>289</v>
      </c>
      <c r="E80" s="267"/>
      <c r="F80" s="261"/>
      <c r="G80" s="261"/>
      <c r="H80" s="261"/>
      <c r="I80" s="256"/>
      <c r="J80" s="256"/>
      <c r="K80" s="256"/>
      <c r="L80" s="256"/>
      <c r="M80" s="256"/>
      <c r="N80" s="256"/>
      <c r="O80" s="270"/>
      <c r="P80" s="248"/>
      <c r="Q80" s="258"/>
      <c r="R80" s="258"/>
      <c r="S80" s="293"/>
      <c r="V80" s="252"/>
    </row>
    <row r="81" spans="1:26"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0</v>
      </c>
      <c r="H81" s="240">
        <f ca="1">COUNTIFS(INDIRECT("RAG!$C$"&amp;$V12&amp;":$BB$"&amp;$V12),H$11,RAG!$C$3:$BB$3,$B81)</f>
        <v>5</v>
      </c>
      <c r="I81" s="243" t="s">
        <v>282</v>
      </c>
      <c r="J81" s="243" t="s">
        <v>335</v>
      </c>
      <c r="K81" s="243" t="s">
        <v>321</v>
      </c>
      <c r="L81" s="243" t="s">
        <v>285</v>
      </c>
      <c r="M81" s="243" t="s">
        <v>286</v>
      </c>
      <c r="N81" s="243" t="s">
        <v>261</v>
      </c>
      <c r="O81" s="246" t="s">
        <v>764</v>
      </c>
      <c r="P81" s="231" t="s">
        <v>289</v>
      </c>
      <c r="Q81" s="249"/>
      <c r="R81" s="249"/>
      <c r="S81" s="293"/>
      <c r="V81" s="237"/>
      <c r="Z81" t="str">
        <f>IF(R81&gt;0,B81&amp;":"&amp;R81&amp;"
","")</f>
        <v/>
      </c>
    </row>
    <row r="82" spans="1:26" x14ac:dyDescent="0.35">
      <c r="A82" s="201"/>
      <c r="B82" s="241"/>
      <c r="C82" s="125" t="s">
        <v>364</v>
      </c>
      <c r="D82" s="108" t="s">
        <v>281</v>
      </c>
      <c r="E82" s="254"/>
      <c r="F82" s="241"/>
      <c r="G82" s="241"/>
      <c r="H82" s="241"/>
      <c r="I82" s="244"/>
      <c r="J82" s="244"/>
      <c r="K82" s="244"/>
      <c r="L82" s="244"/>
      <c r="M82" s="244"/>
      <c r="N82" s="244"/>
      <c r="O82" s="187"/>
      <c r="P82" s="232"/>
      <c r="Q82" s="250"/>
      <c r="R82" s="250"/>
      <c r="S82" s="293"/>
      <c r="V82" s="238"/>
    </row>
    <row r="83" spans="1:26" x14ac:dyDescent="0.35">
      <c r="A83" s="201"/>
      <c r="B83" s="241"/>
      <c r="C83" s="125" t="s">
        <v>365</v>
      </c>
      <c r="D83" s="108" t="s">
        <v>289</v>
      </c>
      <c r="E83" s="254"/>
      <c r="F83" s="241"/>
      <c r="G83" s="241"/>
      <c r="H83" s="241"/>
      <c r="I83" s="244"/>
      <c r="J83" s="244"/>
      <c r="K83" s="244"/>
      <c r="L83" s="244"/>
      <c r="M83" s="244"/>
      <c r="N83" s="244"/>
      <c r="O83" s="187"/>
      <c r="P83" s="232"/>
      <c r="Q83" s="250"/>
      <c r="R83" s="250"/>
      <c r="S83" s="293"/>
      <c r="V83" s="238"/>
    </row>
    <row r="84" spans="1:26" x14ac:dyDescent="0.35">
      <c r="A84" s="201"/>
      <c r="B84" s="241"/>
      <c r="C84" s="131" t="s">
        <v>366</v>
      </c>
      <c r="D84" s="108" t="s">
        <v>289</v>
      </c>
      <c r="E84" s="254"/>
      <c r="F84" s="241"/>
      <c r="G84" s="241"/>
      <c r="H84" s="241"/>
      <c r="I84" s="244"/>
      <c r="J84" s="244"/>
      <c r="K84" s="244"/>
      <c r="L84" s="244"/>
      <c r="M84" s="244"/>
      <c r="N84" s="244"/>
      <c r="O84" s="187"/>
      <c r="P84" s="232"/>
      <c r="Q84" s="250"/>
      <c r="R84" s="250"/>
      <c r="S84" s="293"/>
      <c r="V84" s="238"/>
    </row>
    <row r="85" spans="1:26" ht="29" x14ac:dyDescent="0.35">
      <c r="A85" s="201"/>
      <c r="B85" s="241"/>
      <c r="C85" s="131" t="s">
        <v>367</v>
      </c>
      <c r="D85" s="108" t="s">
        <v>289</v>
      </c>
      <c r="E85" s="254"/>
      <c r="F85" s="241"/>
      <c r="G85" s="241"/>
      <c r="H85" s="241"/>
      <c r="I85" s="244"/>
      <c r="J85" s="244"/>
      <c r="K85" s="244"/>
      <c r="L85" s="244"/>
      <c r="M85" s="244"/>
      <c r="N85" s="244"/>
      <c r="O85" s="187"/>
      <c r="P85" s="232"/>
      <c r="Q85" s="250"/>
      <c r="R85" s="250"/>
      <c r="S85" s="293"/>
      <c r="V85" s="238"/>
    </row>
    <row r="86" spans="1:26" ht="29" x14ac:dyDescent="0.35">
      <c r="A86" s="201"/>
      <c r="B86" s="241"/>
      <c r="C86" s="131" t="s">
        <v>368</v>
      </c>
      <c r="D86" s="108" t="s">
        <v>281</v>
      </c>
      <c r="E86" s="254"/>
      <c r="F86" s="241"/>
      <c r="G86" s="241"/>
      <c r="H86" s="241"/>
      <c r="I86" s="244"/>
      <c r="J86" s="244"/>
      <c r="K86" s="244"/>
      <c r="L86" s="244"/>
      <c r="M86" s="244"/>
      <c r="N86" s="244"/>
      <c r="O86" s="187"/>
      <c r="P86" s="232"/>
      <c r="Q86" s="250"/>
      <c r="R86" s="250"/>
      <c r="S86" s="293"/>
      <c r="V86" s="238"/>
    </row>
    <row r="87" spans="1:26" ht="15" thickBot="1" x14ac:dyDescent="0.4">
      <c r="A87" s="200"/>
      <c r="B87" s="242"/>
      <c r="C87" s="129" t="s">
        <v>369</v>
      </c>
      <c r="D87" s="108" t="s">
        <v>289</v>
      </c>
      <c r="E87" s="255"/>
      <c r="F87" s="242"/>
      <c r="G87" s="242"/>
      <c r="H87" s="242"/>
      <c r="I87" s="256"/>
      <c r="J87" s="256"/>
      <c r="K87" s="256"/>
      <c r="L87" s="256"/>
      <c r="M87" s="256"/>
      <c r="N87" s="256"/>
      <c r="O87" s="247"/>
      <c r="P87" s="248"/>
      <c r="Q87" s="251"/>
      <c r="R87" s="251"/>
      <c r="S87" s="293"/>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43" t="s">
        <v>231</v>
      </c>
      <c r="J88" s="243" t="s">
        <v>231</v>
      </c>
      <c r="K88" s="243" t="s">
        <v>231</v>
      </c>
      <c r="L88" s="243" t="s">
        <v>231</v>
      </c>
      <c r="M88" s="243" t="s">
        <v>231</v>
      </c>
      <c r="N88" s="243"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44"/>
      <c r="J89" s="244"/>
      <c r="K89" s="244"/>
      <c r="L89" s="244"/>
      <c r="M89" s="244"/>
      <c r="N89" s="244"/>
      <c r="O89" s="187"/>
      <c r="P89" s="232"/>
      <c r="Q89" s="235"/>
      <c r="R89" s="235"/>
      <c r="S89" s="293"/>
      <c r="V89" s="238"/>
    </row>
    <row r="90" spans="1:26" x14ac:dyDescent="0.35">
      <c r="A90" s="201"/>
      <c r="B90" s="241"/>
      <c r="C90" s="131" t="s">
        <v>373</v>
      </c>
      <c r="D90" s="108" t="s">
        <v>289</v>
      </c>
      <c r="E90" s="254"/>
      <c r="F90" s="241"/>
      <c r="G90" s="241"/>
      <c r="H90" s="241"/>
      <c r="I90" s="244"/>
      <c r="J90" s="244"/>
      <c r="K90" s="244"/>
      <c r="L90" s="244"/>
      <c r="M90" s="244"/>
      <c r="N90" s="244"/>
      <c r="O90" s="187"/>
      <c r="P90" s="232"/>
      <c r="Q90" s="235"/>
      <c r="R90" s="235"/>
      <c r="S90" s="293"/>
      <c r="V90" s="238"/>
    </row>
    <row r="91" spans="1:26" ht="89.15" customHeight="1" thickBot="1" x14ac:dyDescent="0.4">
      <c r="A91" s="202"/>
      <c r="B91" s="242"/>
      <c r="C91" s="133" t="s">
        <v>374</v>
      </c>
      <c r="D91" s="143" t="s">
        <v>281</v>
      </c>
      <c r="E91" s="255"/>
      <c r="F91" s="242"/>
      <c r="G91" s="242"/>
      <c r="H91" s="242"/>
      <c r="I91" s="245"/>
      <c r="J91" s="245"/>
      <c r="K91" s="245"/>
      <c r="L91" s="245"/>
      <c r="M91" s="245"/>
      <c r="N91" s="245"/>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9jLdT9lit/CaiJdhyPE91c3NkVKmd1QbL1ayRvACqUWRbHOIE+wsdsko8sxTLNnEuifGNxM5yW5fz3GxsfPu4Q==" saltValue="vu7xLy/1P8r+rE0FQ5T0/A=="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3:S57"/>
    <mergeCell ref="S58:S60"/>
    <mergeCell ref="S61:S68"/>
    <mergeCell ref="S51:S52"/>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O24:O31"/>
    <mergeCell ref="P24:P31"/>
    <mergeCell ref="Q24:Q3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M40:M45"/>
    <mergeCell ref="N40:N45"/>
    <mergeCell ref="A46:A50"/>
    <mergeCell ref="B46:B50"/>
    <mergeCell ref="E46:E50"/>
    <mergeCell ref="F46:F50"/>
    <mergeCell ref="G46:G50"/>
    <mergeCell ref="I40:I45"/>
    <mergeCell ref="J40:J45"/>
    <mergeCell ref="K40:K45"/>
    <mergeCell ref="L40:L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3478" priority="1">
      <formula>$D12="No"</formula>
    </cfRule>
  </conditionalFormatting>
  <conditionalFormatting sqref="F12:F91">
    <cfRule type="cellIs" dxfId="3477" priority="4" operator="greaterThan">
      <formula>0</formula>
    </cfRule>
  </conditionalFormatting>
  <conditionalFormatting sqref="G12:G91">
    <cfRule type="cellIs" dxfId="3476" priority="3" operator="greaterThan">
      <formula>0</formula>
    </cfRule>
  </conditionalFormatting>
  <conditionalFormatting sqref="H12:H91">
    <cfRule type="cellIs" dxfId="3475" priority="2" operator="greaterThan">
      <formula>0</formula>
    </cfRule>
  </conditionalFormatting>
  <conditionalFormatting sqref="N12">
    <cfRule type="cellIs" dxfId="3474" priority="84" operator="equal">
      <formula>"Neutral"</formula>
    </cfRule>
    <cfRule type="cellIs" dxfId="3473" priority="83" operator="equal">
      <formula>"Significant Positive"</formula>
    </cfRule>
    <cfRule type="cellIs" dxfId="3472" priority="82" operator="equal">
      <formula>"Minor Positive"</formula>
    </cfRule>
    <cfRule type="cellIs" dxfId="3471" priority="81" operator="equal">
      <formula>"Significant Negative"</formula>
    </cfRule>
    <cfRule type="cellIs" dxfId="3470" priority="80" operator="equal">
      <formula>"Minor Negative"</formula>
    </cfRule>
  </conditionalFormatting>
  <conditionalFormatting sqref="N22">
    <cfRule type="cellIs" dxfId="3469" priority="124" operator="equal">
      <formula>"Minor Negative"</formula>
    </cfRule>
    <cfRule type="cellIs" dxfId="3468" priority="128" operator="equal">
      <formula>"Significant Positive"</formula>
    </cfRule>
    <cfRule type="cellIs" dxfId="3467" priority="127" operator="equal">
      <formula>"Minor Positive"</formula>
    </cfRule>
    <cfRule type="cellIs" dxfId="3466" priority="126" operator="equal">
      <formula>"Neutral"</formula>
    </cfRule>
    <cfRule type="cellIs" dxfId="3465" priority="125" operator="equal">
      <formula>"Uncertain"</formula>
    </cfRule>
    <cfRule type="cellIs" dxfId="3464" priority="123" operator="equal">
      <formula>"Significant Negative"</formula>
    </cfRule>
  </conditionalFormatting>
  <conditionalFormatting sqref="N24">
    <cfRule type="cellIs" dxfId="3463" priority="121" operator="equal">
      <formula>"Minor Positive"</formula>
    </cfRule>
    <cfRule type="cellIs" dxfId="3462" priority="120" operator="equal">
      <formula>"Neutral"</formula>
    </cfRule>
    <cfRule type="cellIs" dxfId="3461" priority="119" operator="equal">
      <formula>"Uncertain"</formula>
    </cfRule>
    <cfRule type="cellIs" dxfId="3460" priority="118" operator="equal">
      <formula>"Minor Negative"</formula>
    </cfRule>
    <cfRule type="cellIs" dxfId="3459" priority="117" operator="equal">
      <formula>"Significant Negative"</formula>
    </cfRule>
    <cfRule type="cellIs" dxfId="3458" priority="122" operator="equal">
      <formula>"Significant Positive"</formula>
    </cfRule>
  </conditionalFormatting>
  <conditionalFormatting sqref="N32">
    <cfRule type="cellIs" dxfId="3457" priority="116" operator="equal">
      <formula>"Significant Positive"</formula>
    </cfRule>
    <cfRule type="cellIs" dxfId="3456" priority="114" operator="equal">
      <formula>"Neutral"</formula>
    </cfRule>
    <cfRule type="cellIs" dxfId="3455" priority="115" operator="equal">
      <formula>"Minor Positive"</formula>
    </cfRule>
    <cfRule type="cellIs" dxfId="3454" priority="113" operator="equal">
      <formula>"Uncertain"</formula>
    </cfRule>
    <cfRule type="cellIs" dxfId="3453" priority="112" operator="equal">
      <formula>"Minor Negative"</formula>
    </cfRule>
    <cfRule type="cellIs" dxfId="3452" priority="111" operator="equal">
      <formula>"Significant Negative"</formula>
    </cfRule>
  </conditionalFormatting>
  <conditionalFormatting sqref="N40">
    <cfRule type="cellIs" dxfId="3451" priority="39" operator="equal">
      <formula>"Minor Negative"</formula>
    </cfRule>
    <cfRule type="cellIs" dxfId="3450" priority="40" operator="equal">
      <formula>"Uncertain"</formula>
    </cfRule>
    <cfRule type="cellIs" dxfId="3449" priority="41" operator="equal">
      <formula>"Neutral"</formula>
    </cfRule>
    <cfRule type="cellIs" dxfId="3448" priority="43" operator="equal">
      <formula>"Significant Positive"</formula>
    </cfRule>
    <cfRule type="cellIs" dxfId="3447" priority="42" operator="equal">
      <formula>"Minor Positive"</formula>
    </cfRule>
    <cfRule type="cellIs" dxfId="3446" priority="38" operator="equal">
      <formula>"Significant Negative"</formula>
    </cfRule>
  </conditionalFormatting>
  <conditionalFormatting sqref="N46">
    <cfRule type="cellIs" dxfId="3445" priority="79" operator="equal">
      <formula>"Significant Positive"</formula>
    </cfRule>
    <cfRule type="cellIs" dxfId="3444" priority="78" operator="equal">
      <formula>"Minor Positive"</formula>
    </cfRule>
    <cfRule type="cellIs" dxfId="3443" priority="76" operator="equal">
      <formula>"Uncertain"</formula>
    </cfRule>
    <cfRule type="cellIs" dxfId="3442" priority="75" operator="equal">
      <formula>"Minor Negative"</formula>
    </cfRule>
    <cfRule type="cellIs" dxfId="3441" priority="74" operator="equal">
      <formula>"Significant Negative"</formula>
    </cfRule>
    <cfRule type="cellIs" dxfId="3440" priority="77" operator="equal">
      <formula>"Neutral"</formula>
    </cfRule>
  </conditionalFormatting>
  <conditionalFormatting sqref="N51">
    <cfRule type="cellIs" dxfId="3439" priority="103" operator="equal">
      <formula>"Minor Positive"</formula>
    </cfRule>
    <cfRule type="cellIs" dxfId="3438" priority="102" operator="equal">
      <formula>"Neutral"</formula>
    </cfRule>
    <cfRule type="cellIs" dxfId="3437" priority="99" operator="equal">
      <formula>"Significant Negative"</formula>
    </cfRule>
    <cfRule type="cellIs" dxfId="3436" priority="100" operator="equal">
      <formula>"Minor Negative"</formula>
    </cfRule>
    <cfRule type="cellIs" dxfId="3435" priority="101" operator="equal">
      <formula>"Uncertain"</formula>
    </cfRule>
    <cfRule type="cellIs" dxfId="3434" priority="104" operator="equal">
      <formula>"Significant Positive"</formula>
    </cfRule>
  </conditionalFormatting>
  <conditionalFormatting sqref="N53">
    <cfRule type="cellIs" dxfId="3433" priority="93" operator="equal">
      <formula>"Significant Negative"</formula>
    </cfRule>
    <cfRule type="cellIs" dxfId="3432" priority="94" operator="equal">
      <formula>"Minor Negative"</formula>
    </cfRule>
    <cfRule type="cellIs" dxfId="3431" priority="97" operator="equal">
      <formula>"Minor Positive"</formula>
    </cfRule>
    <cfRule type="cellIs" dxfId="3430" priority="96" operator="equal">
      <formula>"Neutral"</formula>
    </cfRule>
    <cfRule type="cellIs" dxfId="3429" priority="98" operator="equal">
      <formula>"Significant Positive"</formula>
    </cfRule>
    <cfRule type="cellIs" dxfId="3428" priority="95" operator="equal">
      <formula>"Uncertain"</formula>
    </cfRule>
  </conditionalFormatting>
  <conditionalFormatting sqref="N58">
    <cfRule type="cellIs" dxfId="3427" priority="12" operator="equal">
      <formula>"Minor Negative"</formula>
    </cfRule>
    <cfRule type="cellIs" dxfId="3426" priority="13" operator="equal">
      <formula>"Uncertain"</formula>
    </cfRule>
    <cfRule type="cellIs" dxfId="3425" priority="14" operator="equal">
      <formula>"Neutral"</formula>
    </cfRule>
    <cfRule type="cellIs" dxfId="3424" priority="15" operator="equal">
      <formula>"Minor Positive"</formula>
    </cfRule>
    <cfRule type="cellIs" dxfId="3423" priority="16" operator="equal">
      <formula>"Significant Positive"</formula>
    </cfRule>
    <cfRule type="cellIs" dxfId="3422" priority="11" operator="equal">
      <formula>"Significant Negative"</formula>
    </cfRule>
  </conditionalFormatting>
  <conditionalFormatting sqref="N61">
    <cfRule type="cellIs" dxfId="3421" priority="19" operator="equal">
      <formula>"Uncertain"</formula>
    </cfRule>
    <cfRule type="cellIs" dxfId="3420" priority="20" operator="equal">
      <formula>"Neutral"</formula>
    </cfRule>
    <cfRule type="cellIs" dxfId="3419" priority="21" operator="equal">
      <formula>"Minor Positive"</formula>
    </cfRule>
    <cfRule type="cellIs" dxfId="3418" priority="22" operator="equal">
      <formula>"Significant Positive"</formula>
    </cfRule>
    <cfRule type="cellIs" dxfId="3417" priority="17" operator="equal">
      <formula>"Significant Negative"</formula>
    </cfRule>
    <cfRule type="cellIs" dxfId="3416" priority="18" operator="equal">
      <formula>"Minor Negative"</formula>
    </cfRule>
  </conditionalFormatting>
  <conditionalFormatting sqref="N69">
    <cfRule type="cellIs" dxfId="3415" priority="55" operator="equal">
      <formula>"Significant Positive"</formula>
    </cfRule>
    <cfRule type="cellIs" dxfId="3414" priority="53" operator="equal">
      <formula>"Neutral"</formula>
    </cfRule>
    <cfRule type="cellIs" dxfId="3413" priority="52" operator="equal">
      <formula>"Uncertain"</formula>
    </cfRule>
    <cfRule type="cellIs" dxfId="3412" priority="51" operator="equal">
      <formula>"Minor Negative"</formula>
    </cfRule>
    <cfRule type="cellIs" dxfId="3411" priority="50" operator="equal">
      <formula>"Significant Negative"</formula>
    </cfRule>
    <cfRule type="cellIs" dxfId="3410" priority="54" operator="equal">
      <formula>"Minor Positive"</formula>
    </cfRule>
  </conditionalFormatting>
  <conditionalFormatting sqref="N76">
    <cfRule type="cellIs" dxfId="3409" priority="61" operator="equal">
      <formula>"Significant Positive"</formula>
    </cfRule>
    <cfRule type="cellIs" dxfId="3408" priority="60" operator="equal">
      <formula>"Minor Positive"</formula>
    </cfRule>
    <cfRule type="cellIs" dxfId="3407" priority="59" operator="equal">
      <formula>"Neutral"</formula>
    </cfRule>
    <cfRule type="cellIs" dxfId="3406" priority="58" operator="equal">
      <formula>"Uncertain"</formula>
    </cfRule>
    <cfRule type="cellIs" dxfId="3405" priority="57" operator="equal">
      <formula>"Minor Negative"</formula>
    </cfRule>
    <cfRule type="cellIs" dxfId="3404" priority="56" operator="equal">
      <formula>"Significant Negative"</formula>
    </cfRule>
  </conditionalFormatting>
  <conditionalFormatting sqref="N81">
    <cfRule type="cellIs" dxfId="3403" priority="153" operator="equal">
      <formula>"Significant Negative"</formula>
    </cfRule>
    <cfRule type="cellIs" dxfId="3402" priority="154" operator="equal">
      <formula>"Minor Negative"</formula>
    </cfRule>
    <cfRule type="cellIs" dxfId="3401" priority="155" operator="equal">
      <formula>"Uncertain"</formula>
    </cfRule>
    <cfRule type="cellIs" dxfId="3400" priority="156" operator="equal">
      <formula>"Neutral"</formula>
    </cfRule>
    <cfRule type="cellIs" dxfId="3399" priority="157" operator="equal">
      <formula>"Minor Positive"</formula>
    </cfRule>
    <cfRule type="cellIs" dxfId="3398" priority="158" operator="equal">
      <formula>"Significant Positive"</formula>
    </cfRule>
  </conditionalFormatting>
  <conditionalFormatting sqref="N88">
    <cfRule type="cellIs" dxfId="3397" priority="66" operator="equal">
      <formula>"Minor Positive"</formula>
    </cfRule>
    <cfRule type="cellIs" dxfId="3396" priority="65" operator="equal">
      <formula>"Neutral"</formula>
    </cfRule>
    <cfRule type="cellIs" dxfId="3395" priority="64" operator="equal">
      <formula>"Uncertain"</formula>
    </cfRule>
    <cfRule type="cellIs" dxfId="3394" priority="63" operator="equal">
      <formula>"Minor Negative"</formula>
    </cfRule>
    <cfRule type="cellIs" dxfId="3393" priority="62" operator="equal">
      <formula>"Significant Negative"</formula>
    </cfRule>
    <cfRule type="cellIs" dxfId="3392" priority="67" operator="equal">
      <formula>"Significant Positive"</formula>
    </cfRule>
  </conditionalFormatting>
  <dataValidations count="9">
    <dataValidation type="list" allowBlank="1" showInputMessage="1" showErrorMessage="1" sqref="N88:N91 N12 N22:N80" xr:uid="{C8F04F46-3F7C-456A-9AF5-61A21D4935A4}">
      <formula1>"Significant Positive,Minor Positive,Neutral,Uncertain,Minor Negative,Significant Negative"</formula1>
    </dataValidation>
    <dataValidation type="list" allowBlank="1" showInputMessage="1" showErrorMessage="1" sqref="L12 L22:L91" xr:uid="{00D2B4DC-C0D3-4613-8DA4-92A7945A3320}">
      <formula1>"Localised,District-wide,Regional,National,N/A"</formula1>
    </dataValidation>
    <dataValidation type="list" allowBlank="1" showInputMessage="1" showErrorMessage="1" sqref="K12 K22:K91" xr:uid="{EDE240D3-B6D2-490D-9F69-737EE28C2EE0}">
      <formula1>"Short(&lt;5yrs),Short/Medium,Medium(10yrs),Medium/Long,Long(20+yrs),N/A"</formula1>
    </dataValidation>
    <dataValidation type="list" allowBlank="1" showInputMessage="1" showErrorMessage="1" sqref="J12 J22:J91" xr:uid="{2D769E2D-7412-4902-81A2-BAAE3C1C5DB0}">
      <formula1>"Low,Medium,High,N/A"</formula1>
    </dataValidation>
    <dataValidation type="list" allowBlank="1" showInputMessage="1" showErrorMessage="1" sqref="I12:I91" xr:uid="{4682663F-02E9-4BE7-A269-922AD05F12AE}">
      <formula1>"Direct,Indirect,N/A"</formula1>
    </dataValidation>
    <dataValidation type="list" allowBlank="1" showInputMessage="1" showErrorMessage="1" sqref="P81:P91 P53:P57 P61:P75" xr:uid="{F6A3262C-C025-45F5-970A-75BB80DD9E4E}">
      <formula1>"Yes,No"</formula1>
    </dataValidation>
    <dataValidation type="list" allowBlank="1" showInputMessage="1" showErrorMessage="1" sqref="M12:M91" xr:uid="{135CFF41-1CD3-4FA0-8C59-0834707FB837}">
      <formula1>"Permanent/Irreversible,Permanant/Reversible,Temporary/Irreversible,Temporary/Reversible,N/A"</formula1>
    </dataValidation>
    <dataValidation type="list" allowBlank="1" showInputMessage="1" showErrorMessage="1" sqref="N81:N87" xr:uid="{443F0AAF-8F1F-4248-91FC-ECA2092347E2}">
      <formula1>"Significant Positive,Minor Positive,Neitral,Uncertain,Minor Negative, Significant Negative"</formula1>
    </dataValidation>
    <dataValidation type="list" allowBlank="1" showInputMessage="1" showErrorMessage="1" sqref="D12:D91" xr:uid="{36380ED2-8523-400D-A42E-8642E0689F34}">
      <formula1>"Yes, No"</formula1>
    </dataValidation>
  </dataValidations>
  <pageMargins left="0.7" right="0.7" top="0.75" bottom="0.75" header="0.3" footer="0.3"/>
  <pageSetup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83C62-913A-4F60-B091-3C7C18AA6788}">
  <sheetPr codeName="Sheet43"/>
  <dimension ref="A1:Z94"/>
  <sheetViews>
    <sheetView topLeftCell="A53" zoomScale="60" zoomScaleNormal="60" workbookViewId="0">
      <selection activeCell="AA80" sqref="AA80"/>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23.81640625" customWidth="1"/>
    <col min="18" max="18" width="37.54296875" customWidth="1"/>
    <col min="19" max="19" width="28.179687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190</v>
      </c>
      <c r="D1" s="192"/>
      <c r="E1" s="137"/>
      <c r="F1" s="137"/>
      <c r="G1" s="137"/>
      <c r="H1" s="137"/>
      <c r="I1" s="112"/>
      <c r="J1" s="112"/>
      <c r="K1" s="112"/>
      <c r="M1" s="113"/>
      <c r="N1" s="113"/>
      <c r="O1" s="113"/>
    </row>
    <row r="2" spans="1:26" x14ac:dyDescent="0.35">
      <c r="A2" s="74" t="s">
        <v>24</v>
      </c>
      <c r="B2" s="114"/>
      <c r="C2" s="187" t="s">
        <v>591</v>
      </c>
      <c r="D2" s="187"/>
      <c r="E2" s="138"/>
      <c r="F2" s="138"/>
      <c r="G2" s="138"/>
      <c r="H2" s="138"/>
      <c r="M2" s="115"/>
      <c r="N2" s="115"/>
      <c r="O2" s="115"/>
    </row>
    <row r="3" spans="1:26" x14ac:dyDescent="0.35">
      <c r="A3" s="75" t="s">
        <v>25</v>
      </c>
      <c r="B3" s="116"/>
      <c r="C3" s="247" t="s">
        <v>484</v>
      </c>
      <c r="D3" s="247"/>
      <c r="E3" s="138"/>
      <c r="F3" s="138"/>
      <c r="G3" s="138"/>
      <c r="H3" s="138"/>
      <c r="M3" s="115"/>
      <c r="N3" s="115"/>
      <c r="O3" s="115"/>
    </row>
    <row r="4" spans="1:26" ht="17.25" customHeight="1" x14ac:dyDescent="0.35">
      <c r="A4" s="135" t="s">
        <v>26</v>
      </c>
      <c r="B4" s="136"/>
      <c r="C4" s="290" t="s">
        <v>602</v>
      </c>
      <c r="D4" s="290"/>
      <c r="E4" s="134"/>
      <c r="F4" s="134"/>
      <c r="G4" s="134"/>
      <c r="H4" s="134"/>
      <c r="M4" s="115"/>
      <c r="N4" s="115"/>
      <c r="O4" s="115"/>
    </row>
    <row r="5" spans="1:26" ht="17.25" customHeight="1" x14ac:dyDescent="0.35">
      <c r="A5" s="75" t="s">
        <v>27</v>
      </c>
      <c r="B5" s="136"/>
      <c r="C5" s="175">
        <v>0.38</v>
      </c>
      <c r="D5" s="177"/>
      <c r="E5" s="134"/>
      <c r="F5" s="134"/>
      <c r="G5" s="134"/>
      <c r="H5" s="134"/>
      <c r="M5" s="115"/>
      <c r="N5" s="115"/>
      <c r="O5" s="115"/>
    </row>
    <row r="6" spans="1:26" ht="38.5" customHeight="1" x14ac:dyDescent="0.35">
      <c r="A6" s="75" t="s">
        <v>28</v>
      </c>
      <c r="B6" s="136"/>
      <c r="C6" s="175" t="s">
        <v>603</v>
      </c>
      <c r="D6" s="177"/>
      <c r="E6" s="134"/>
      <c r="F6" s="134"/>
      <c r="G6" s="134"/>
      <c r="H6" s="134"/>
      <c r="M6" s="115"/>
      <c r="N6" s="115"/>
      <c r="O6" s="115"/>
    </row>
    <row r="7" spans="1:26" ht="17.25" customHeight="1" x14ac:dyDescent="0.35">
      <c r="A7" s="75" t="s">
        <v>29</v>
      </c>
      <c r="B7" s="136"/>
      <c r="C7" s="175" t="s">
        <v>270</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281</v>
      </c>
      <c r="E12" s="266" t="s">
        <v>281</v>
      </c>
      <c r="F12" s="260">
        <f ca="1">COUNTIFS(INDIRECT("RAG!$C$"&amp;$V12&amp;":$BB$"&amp;$V12),F$11,RAG!$C$3:$BB$3,$B12)</f>
        <v>0</v>
      </c>
      <c r="G12" s="279">
        <f ca="1">COUNTIFS(INDIRECT("RAG!$C$"&amp;$V12&amp;":$BB$"&amp;$V12),G$11,RAG!$C$3:$BB$3,$B12)</f>
        <v>1</v>
      </c>
      <c r="H12" s="279">
        <f ca="1">COUNTIFS(INDIRECT("RAG!$C$"&amp;$V12&amp;":$BB$"&amp;$V12),H$11,RAG!$C$3:$BB$3,$B12)</f>
        <v>2</v>
      </c>
      <c r="I12" s="283" t="s">
        <v>231</v>
      </c>
      <c r="J12" s="283" t="s">
        <v>231</v>
      </c>
      <c r="K12" s="283" t="s">
        <v>231</v>
      </c>
      <c r="L12" s="283" t="s">
        <v>231</v>
      </c>
      <c r="M12" s="283" t="s">
        <v>231</v>
      </c>
      <c r="N12" s="256" t="s">
        <v>263</v>
      </c>
      <c r="O12" s="246" t="s">
        <v>754</v>
      </c>
      <c r="P12" s="277" t="s">
        <v>281</v>
      </c>
      <c r="Q12" s="234" t="s">
        <v>483</v>
      </c>
      <c r="R12" s="249"/>
      <c r="S12" s="293"/>
      <c r="V12" s="237">
        <f>MATCH(C1, RAG!$B$1:B$60, 0)</f>
        <v>8</v>
      </c>
      <c r="Z12" t="str">
        <f>IF(R12&gt;0,B12&amp;":"&amp;R12&amp;"
","")</f>
        <v/>
      </c>
    </row>
    <row r="13" spans="1:26" x14ac:dyDescent="0.35">
      <c r="A13" s="197"/>
      <c r="B13" s="288"/>
      <c r="C13" s="108" t="s">
        <v>288</v>
      </c>
      <c r="D13" s="108" t="s">
        <v>289</v>
      </c>
      <c r="E13" s="266"/>
      <c r="F13" s="260"/>
      <c r="G13" s="260"/>
      <c r="H13" s="260"/>
      <c r="I13" s="284"/>
      <c r="J13" s="284"/>
      <c r="K13" s="284"/>
      <c r="L13" s="284"/>
      <c r="M13" s="284"/>
      <c r="N13" s="282"/>
      <c r="O13" s="187"/>
      <c r="P13" s="278"/>
      <c r="Q13" s="235"/>
      <c r="R13" s="250"/>
      <c r="S13" s="293"/>
      <c r="V13" s="238"/>
    </row>
    <row r="14" spans="1:26" x14ac:dyDescent="0.35">
      <c r="A14" s="197"/>
      <c r="B14" s="288"/>
      <c r="C14" s="108" t="s">
        <v>290</v>
      </c>
      <c r="D14" s="108" t="s">
        <v>289</v>
      </c>
      <c r="E14" s="266"/>
      <c r="F14" s="260"/>
      <c r="G14" s="260"/>
      <c r="H14" s="260"/>
      <c r="I14" s="284"/>
      <c r="J14" s="284"/>
      <c r="K14" s="284"/>
      <c r="L14" s="284"/>
      <c r="M14" s="284"/>
      <c r="N14" s="282"/>
      <c r="O14" s="187"/>
      <c r="P14" s="278"/>
      <c r="Q14" s="235"/>
      <c r="R14" s="250"/>
      <c r="S14" s="293"/>
      <c r="V14" s="238"/>
    </row>
    <row r="15" spans="1:26" x14ac:dyDescent="0.35">
      <c r="A15" s="197"/>
      <c r="B15" s="288"/>
      <c r="C15" s="108" t="s">
        <v>291</v>
      </c>
      <c r="D15" s="108" t="s">
        <v>281</v>
      </c>
      <c r="E15" s="266"/>
      <c r="F15" s="260"/>
      <c r="G15" s="260"/>
      <c r="H15" s="260"/>
      <c r="I15" s="284"/>
      <c r="J15" s="284"/>
      <c r="K15" s="284"/>
      <c r="L15" s="284"/>
      <c r="M15" s="284"/>
      <c r="N15" s="282"/>
      <c r="O15" s="187"/>
      <c r="P15" s="278"/>
      <c r="Q15" s="235"/>
      <c r="R15" s="250"/>
      <c r="S15" s="293"/>
      <c r="V15" s="238"/>
    </row>
    <row r="16" spans="1:26" ht="14.5" customHeight="1" x14ac:dyDescent="0.35">
      <c r="A16" s="197"/>
      <c r="B16" s="288"/>
      <c r="C16" s="108" t="s">
        <v>292</v>
      </c>
      <c r="D16" s="108" t="s">
        <v>281</v>
      </c>
      <c r="E16" s="266"/>
      <c r="F16" s="260"/>
      <c r="G16" s="260"/>
      <c r="H16" s="260"/>
      <c r="I16" s="284"/>
      <c r="J16" s="284"/>
      <c r="K16" s="284"/>
      <c r="L16" s="284"/>
      <c r="M16" s="284"/>
      <c r="N16" s="282"/>
      <c r="O16" s="187"/>
      <c r="P16" s="278"/>
      <c r="Q16" s="235"/>
      <c r="R16" s="250"/>
      <c r="S16" s="293"/>
      <c r="V16" s="238"/>
    </row>
    <row r="17" spans="1:26" x14ac:dyDescent="0.35">
      <c r="A17" s="197"/>
      <c r="B17" s="288"/>
      <c r="C17" s="108" t="s">
        <v>293</v>
      </c>
      <c r="D17" s="108" t="s">
        <v>281</v>
      </c>
      <c r="E17" s="266"/>
      <c r="F17" s="260"/>
      <c r="G17" s="260"/>
      <c r="H17" s="260"/>
      <c r="I17" s="284"/>
      <c r="J17" s="284"/>
      <c r="K17" s="284"/>
      <c r="L17" s="284"/>
      <c r="M17" s="284"/>
      <c r="N17" s="282"/>
      <c r="O17" s="187"/>
      <c r="P17" s="278"/>
      <c r="Q17" s="235"/>
      <c r="R17" s="250"/>
      <c r="S17" s="293"/>
      <c r="V17" s="238"/>
    </row>
    <row r="18" spans="1:26" ht="14.5" customHeight="1" x14ac:dyDescent="0.35">
      <c r="A18" s="197"/>
      <c r="B18" s="288"/>
      <c r="C18" s="108" t="s">
        <v>294</v>
      </c>
      <c r="D18" s="108" t="s">
        <v>281</v>
      </c>
      <c r="E18" s="266"/>
      <c r="F18" s="260"/>
      <c r="G18" s="260"/>
      <c r="H18" s="260"/>
      <c r="I18" s="284"/>
      <c r="J18" s="284"/>
      <c r="K18" s="284"/>
      <c r="L18" s="284"/>
      <c r="M18" s="284"/>
      <c r="N18" s="282"/>
      <c r="O18" s="187"/>
      <c r="P18" s="278"/>
      <c r="Q18" s="235"/>
      <c r="R18" s="250"/>
      <c r="S18" s="293"/>
      <c r="V18" s="238"/>
    </row>
    <row r="19" spans="1:26" x14ac:dyDescent="0.35">
      <c r="A19" s="197"/>
      <c r="B19" s="288"/>
      <c r="C19" s="108" t="s">
        <v>295</v>
      </c>
      <c r="D19" s="108" t="s">
        <v>281</v>
      </c>
      <c r="E19" s="266"/>
      <c r="F19" s="260"/>
      <c r="G19" s="260"/>
      <c r="H19" s="260"/>
      <c r="I19" s="284"/>
      <c r="J19" s="284"/>
      <c r="K19" s="284"/>
      <c r="L19" s="284"/>
      <c r="M19" s="284"/>
      <c r="N19" s="282"/>
      <c r="O19" s="187"/>
      <c r="P19" s="278"/>
      <c r="Q19" s="235"/>
      <c r="R19" s="250"/>
      <c r="S19" s="293"/>
      <c r="V19" s="238"/>
    </row>
    <row r="20" spans="1:26" ht="29" x14ac:dyDescent="0.35">
      <c r="A20" s="197"/>
      <c r="B20" s="288"/>
      <c r="C20" s="108" t="s">
        <v>296</v>
      </c>
      <c r="D20" s="108" t="s">
        <v>281</v>
      </c>
      <c r="E20" s="266"/>
      <c r="F20" s="260"/>
      <c r="G20" s="260"/>
      <c r="H20" s="260"/>
      <c r="I20" s="284"/>
      <c r="J20" s="284"/>
      <c r="K20" s="284"/>
      <c r="L20" s="284"/>
      <c r="M20" s="284"/>
      <c r="N20" s="282"/>
      <c r="O20" s="187"/>
      <c r="P20" s="278"/>
      <c r="Q20" s="235"/>
      <c r="R20" s="250"/>
      <c r="S20" s="293"/>
      <c r="V20" s="238"/>
    </row>
    <row r="21" spans="1:26" ht="15" thickBot="1" x14ac:dyDescent="0.4">
      <c r="A21" s="198"/>
      <c r="B21" s="289"/>
      <c r="C21" s="121" t="s">
        <v>297</v>
      </c>
      <c r="D21" s="108" t="s">
        <v>281</v>
      </c>
      <c r="E21" s="267"/>
      <c r="F21" s="261"/>
      <c r="G21" s="261"/>
      <c r="H21" s="261"/>
      <c r="I21" s="285"/>
      <c r="J21" s="285"/>
      <c r="K21" s="285"/>
      <c r="L21" s="285"/>
      <c r="M21" s="285"/>
      <c r="N21" s="281"/>
      <c r="O21" s="247"/>
      <c r="P21" s="279"/>
      <c r="Q21" s="258"/>
      <c r="R21" s="251"/>
      <c r="S21" s="293"/>
      <c r="V21" s="252"/>
    </row>
    <row r="22" spans="1:26" ht="39" customHeight="1" x14ac:dyDescent="0.35">
      <c r="A22" s="199" t="s">
        <v>71</v>
      </c>
      <c r="B22" s="240" t="s">
        <v>96</v>
      </c>
      <c r="C22" s="119" t="s">
        <v>298</v>
      </c>
      <c r="D22" s="119" t="s">
        <v>281</v>
      </c>
      <c r="E22" s="265" t="s">
        <v>281</v>
      </c>
      <c r="F22" s="259">
        <f ca="1">COUNTIFS(INDIRECT("RAG!$C$"&amp;$V12&amp;":$BB$"&amp;$V12),F$11,RAG!$C$3:$BB$3,$B22)</f>
        <v>0</v>
      </c>
      <c r="G22" s="259">
        <f ca="1">COUNTIFS(INDIRECT("RAG!$C$"&amp;$V12&amp;":$BB$"&amp;$V12),G$11,RAG!$C$3:$BB$3,$B22)</f>
        <v>2</v>
      </c>
      <c r="H22" s="259">
        <f ca="1">COUNTIFS(INDIRECT("RAG!$C$"&amp;$V12&amp;":$BB$"&amp;$V12),H$11,RAG!$C$3:$BB$3,$B22)</f>
        <v>0</v>
      </c>
      <c r="I22" s="283" t="s">
        <v>231</v>
      </c>
      <c r="J22" s="280" t="s">
        <v>231</v>
      </c>
      <c r="K22" s="280" t="s">
        <v>231</v>
      </c>
      <c r="L22" s="280" t="s">
        <v>231</v>
      </c>
      <c r="M22" s="280" t="s">
        <v>231</v>
      </c>
      <c r="N22" s="243" t="s">
        <v>263</v>
      </c>
      <c r="O22" s="246" t="s">
        <v>693</v>
      </c>
      <c r="P22" s="277" t="s">
        <v>281</v>
      </c>
      <c r="Q22" s="234" t="s">
        <v>483</v>
      </c>
      <c r="R22" s="249"/>
      <c r="S22" s="293"/>
      <c r="V22" s="237"/>
      <c r="Z22" t="str">
        <f>IF(R22&gt;0,B22&amp;":"&amp;R22&amp;"
","")</f>
        <v/>
      </c>
    </row>
    <row r="23" spans="1:26" ht="93.5" customHeight="1" thickBot="1" x14ac:dyDescent="0.4">
      <c r="A23" s="200"/>
      <c r="B23" s="242"/>
      <c r="C23" s="121" t="s">
        <v>301</v>
      </c>
      <c r="D23" s="108" t="s">
        <v>289</v>
      </c>
      <c r="E23" s="267"/>
      <c r="F23" s="261"/>
      <c r="G23" s="261"/>
      <c r="H23" s="261"/>
      <c r="I23" s="284"/>
      <c r="J23" s="281"/>
      <c r="K23" s="281"/>
      <c r="L23" s="281"/>
      <c r="M23" s="281"/>
      <c r="N23" s="256"/>
      <c r="O23" s="247"/>
      <c r="P23" s="279"/>
      <c r="Q23" s="258"/>
      <c r="R23" s="251"/>
      <c r="S23" s="293"/>
      <c r="V23" s="252"/>
    </row>
    <row r="24" spans="1:26" ht="75" customHeight="1" x14ac:dyDescent="0.35">
      <c r="A24" s="196" t="s">
        <v>72</v>
      </c>
      <c r="B24" s="240" t="s">
        <v>97</v>
      </c>
      <c r="C24" s="122" t="s">
        <v>302</v>
      </c>
      <c r="D24" s="119" t="s">
        <v>281</v>
      </c>
      <c r="E24" s="253" t="s">
        <v>281</v>
      </c>
      <c r="F24" s="240">
        <f ca="1">COUNTIFS(INDIRECT("RAG!$C$"&amp;$V12&amp;":$BB$"&amp;$V12),F$11,RAG!$C$3:$BB$3,$B24)</f>
        <v>0</v>
      </c>
      <c r="G24" s="240">
        <f ca="1">COUNTIFS(INDIRECT("RAG!$C$"&amp;$V12&amp;":$BB$"&amp;$V12),G$11,RAG!$C$3:$BB$3,$B24)</f>
        <v>1</v>
      </c>
      <c r="H24" s="240">
        <f ca="1">COUNTIFS(INDIRECT("RAG!$C$"&amp;$V12&amp;":$BB$"&amp;$V12),H$11,RAG!$C$3:$BB$3,$B24)</f>
        <v>5</v>
      </c>
      <c r="I24" s="243" t="s">
        <v>282</v>
      </c>
      <c r="J24" s="243" t="s">
        <v>283</v>
      </c>
      <c r="K24" s="243" t="s">
        <v>299</v>
      </c>
      <c r="L24" s="243" t="s">
        <v>285</v>
      </c>
      <c r="M24" s="243" t="s">
        <v>462</v>
      </c>
      <c r="N24" s="243" t="s">
        <v>287</v>
      </c>
      <c r="O24" s="246" t="s">
        <v>726</v>
      </c>
      <c r="P24" s="277" t="s">
        <v>281</v>
      </c>
      <c r="Q24" s="249"/>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44"/>
      <c r="J25" s="244"/>
      <c r="K25" s="244"/>
      <c r="L25" s="244"/>
      <c r="M25" s="244"/>
      <c r="N25" s="244"/>
      <c r="O25" s="187"/>
      <c r="P25" s="278"/>
      <c r="Q25" s="250"/>
      <c r="R25" s="235"/>
      <c r="S25" s="293"/>
      <c r="V25" s="238"/>
    </row>
    <row r="26" spans="1:26" x14ac:dyDescent="0.35">
      <c r="A26" s="197"/>
      <c r="B26" s="241"/>
      <c r="C26" s="81" t="s">
        <v>304</v>
      </c>
      <c r="D26" s="108" t="s">
        <v>281</v>
      </c>
      <c r="E26" s="254"/>
      <c r="F26" s="241"/>
      <c r="G26" s="241"/>
      <c r="H26" s="241"/>
      <c r="I26" s="244"/>
      <c r="J26" s="244"/>
      <c r="K26" s="244"/>
      <c r="L26" s="244"/>
      <c r="M26" s="244"/>
      <c r="N26" s="244"/>
      <c r="O26" s="187"/>
      <c r="P26" s="278"/>
      <c r="Q26" s="250"/>
      <c r="R26" s="235"/>
      <c r="S26" s="293"/>
      <c r="V26" s="238"/>
    </row>
    <row r="27" spans="1:26" x14ac:dyDescent="0.35">
      <c r="A27" s="197"/>
      <c r="B27" s="241"/>
      <c r="C27" s="81" t="s">
        <v>305</v>
      </c>
      <c r="D27" s="108" t="s">
        <v>289</v>
      </c>
      <c r="E27" s="254"/>
      <c r="F27" s="241"/>
      <c r="G27" s="241"/>
      <c r="H27" s="241"/>
      <c r="I27" s="244"/>
      <c r="J27" s="244"/>
      <c r="K27" s="244"/>
      <c r="L27" s="244"/>
      <c r="M27" s="244"/>
      <c r="N27" s="244"/>
      <c r="O27" s="187"/>
      <c r="P27" s="278"/>
      <c r="Q27" s="250"/>
      <c r="R27" s="235"/>
      <c r="S27" s="293"/>
      <c r="V27" s="238"/>
    </row>
    <row r="28" spans="1:26" x14ac:dyDescent="0.35">
      <c r="A28" s="197"/>
      <c r="B28" s="241"/>
      <c r="C28" s="81" t="s">
        <v>306</v>
      </c>
      <c r="D28" s="108" t="s">
        <v>289</v>
      </c>
      <c r="E28" s="254"/>
      <c r="F28" s="241"/>
      <c r="G28" s="241"/>
      <c r="H28" s="241"/>
      <c r="I28" s="244"/>
      <c r="J28" s="244"/>
      <c r="K28" s="244"/>
      <c r="L28" s="244"/>
      <c r="M28" s="244"/>
      <c r="N28" s="244"/>
      <c r="O28" s="187"/>
      <c r="P28" s="278"/>
      <c r="Q28" s="250"/>
      <c r="R28" s="235"/>
      <c r="S28" s="293"/>
      <c r="V28" s="238"/>
    </row>
    <row r="29" spans="1:26" ht="29.15" customHeight="1" x14ac:dyDescent="0.35">
      <c r="A29" s="197"/>
      <c r="B29" s="241"/>
      <c r="C29" s="81" t="s">
        <v>307</v>
      </c>
      <c r="D29" s="108" t="s">
        <v>289</v>
      </c>
      <c r="E29" s="254"/>
      <c r="F29" s="241"/>
      <c r="G29" s="241"/>
      <c r="H29" s="241"/>
      <c r="I29" s="244"/>
      <c r="J29" s="244"/>
      <c r="K29" s="244"/>
      <c r="L29" s="244"/>
      <c r="M29" s="244"/>
      <c r="N29" s="244"/>
      <c r="O29" s="187"/>
      <c r="P29" s="278"/>
      <c r="Q29" s="250"/>
      <c r="R29" s="235"/>
      <c r="S29" s="293"/>
      <c r="V29" s="238"/>
    </row>
    <row r="30" spans="1:26" x14ac:dyDescent="0.35">
      <c r="A30" s="197"/>
      <c r="B30" s="241"/>
      <c r="C30" s="81" t="s">
        <v>308</v>
      </c>
      <c r="D30" s="108" t="s">
        <v>289</v>
      </c>
      <c r="E30" s="254"/>
      <c r="F30" s="241"/>
      <c r="G30" s="241"/>
      <c r="H30" s="241"/>
      <c r="I30" s="244"/>
      <c r="J30" s="244"/>
      <c r="K30" s="244"/>
      <c r="L30" s="244"/>
      <c r="M30" s="244"/>
      <c r="N30" s="244"/>
      <c r="O30" s="187"/>
      <c r="P30" s="278"/>
      <c r="Q30" s="250"/>
      <c r="R30" s="235"/>
      <c r="S30" s="293"/>
      <c r="V30" s="238"/>
    </row>
    <row r="31" spans="1:26" ht="29.5" thickBot="1" x14ac:dyDescent="0.4">
      <c r="A31" s="198"/>
      <c r="B31" s="242"/>
      <c r="C31" s="123" t="s">
        <v>309</v>
      </c>
      <c r="D31" s="108" t="s">
        <v>289</v>
      </c>
      <c r="E31" s="255"/>
      <c r="F31" s="242"/>
      <c r="G31" s="242"/>
      <c r="H31" s="242"/>
      <c r="I31" s="256"/>
      <c r="J31" s="256"/>
      <c r="K31" s="256"/>
      <c r="L31" s="256"/>
      <c r="M31" s="256"/>
      <c r="N31" s="256"/>
      <c r="O31" s="247"/>
      <c r="P31" s="279"/>
      <c r="Q31" s="251"/>
      <c r="R31" s="258"/>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0</v>
      </c>
      <c r="H32" s="240">
        <f ca="1">COUNTIFS(INDIRECT("RAG!$C$"&amp;$V12&amp;":$BB$"&amp;$V12),H$11,RAG!$C$3:$BB$3,$B32)</f>
        <v>4</v>
      </c>
      <c r="I32" s="243" t="s">
        <v>282</v>
      </c>
      <c r="J32" s="243" t="s">
        <v>335</v>
      </c>
      <c r="K32" s="243" t="s">
        <v>284</v>
      </c>
      <c r="L32" s="243" t="s">
        <v>285</v>
      </c>
      <c r="M32" s="243" t="s">
        <v>286</v>
      </c>
      <c r="N32" s="243" t="s">
        <v>263</v>
      </c>
      <c r="O32" s="246" t="s">
        <v>490</v>
      </c>
      <c r="P32" s="277" t="s">
        <v>281</v>
      </c>
      <c r="Q32" s="234" t="s">
        <v>755</v>
      </c>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44"/>
      <c r="J33" s="244"/>
      <c r="K33" s="244"/>
      <c r="L33" s="244"/>
      <c r="M33" s="244"/>
      <c r="N33" s="244"/>
      <c r="O33" s="187"/>
      <c r="P33" s="278"/>
      <c r="Q33" s="235"/>
      <c r="R33" s="235"/>
      <c r="S33" s="293"/>
      <c r="V33" s="238"/>
    </row>
    <row r="34" spans="1:26" x14ac:dyDescent="0.35">
      <c r="A34" s="197"/>
      <c r="B34" s="241"/>
      <c r="C34" s="125" t="s">
        <v>314</v>
      </c>
      <c r="D34" s="108" t="s">
        <v>281</v>
      </c>
      <c r="E34" s="254"/>
      <c r="F34" s="241"/>
      <c r="G34" s="241"/>
      <c r="H34" s="241"/>
      <c r="I34" s="244"/>
      <c r="J34" s="244"/>
      <c r="K34" s="244"/>
      <c r="L34" s="244"/>
      <c r="M34" s="244"/>
      <c r="N34" s="244"/>
      <c r="O34" s="187"/>
      <c r="P34" s="278"/>
      <c r="Q34" s="235"/>
      <c r="R34" s="235"/>
      <c r="S34" s="293"/>
      <c r="V34" s="238"/>
    </row>
    <row r="35" spans="1:26" ht="30" customHeight="1" x14ac:dyDescent="0.35">
      <c r="A35" s="197"/>
      <c r="B35" s="241"/>
      <c r="C35" s="125" t="s">
        <v>315</v>
      </c>
      <c r="D35" s="108" t="s">
        <v>289</v>
      </c>
      <c r="E35" s="254"/>
      <c r="F35" s="241"/>
      <c r="G35" s="241"/>
      <c r="H35" s="241"/>
      <c r="I35" s="244"/>
      <c r="J35" s="244"/>
      <c r="K35" s="244"/>
      <c r="L35" s="244"/>
      <c r="M35" s="244"/>
      <c r="N35" s="244"/>
      <c r="O35" s="187"/>
      <c r="P35" s="278"/>
      <c r="Q35" s="235"/>
      <c r="R35" s="235"/>
      <c r="S35" s="293"/>
      <c r="V35" s="238"/>
    </row>
    <row r="36" spans="1:26" x14ac:dyDescent="0.35">
      <c r="A36" s="197"/>
      <c r="B36" s="241"/>
      <c r="C36" s="125" t="s">
        <v>316</v>
      </c>
      <c r="D36" s="108" t="s">
        <v>281</v>
      </c>
      <c r="E36" s="254"/>
      <c r="F36" s="241"/>
      <c r="G36" s="241"/>
      <c r="H36" s="241"/>
      <c r="I36" s="244"/>
      <c r="J36" s="244"/>
      <c r="K36" s="244"/>
      <c r="L36" s="244"/>
      <c r="M36" s="244"/>
      <c r="N36" s="244"/>
      <c r="O36" s="187"/>
      <c r="P36" s="278"/>
      <c r="Q36" s="235"/>
      <c r="R36" s="235"/>
      <c r="S36" s="293"/>
      <c r="V36" s="238"/>
    </row>
    <row r="37" spans="1:26" x14ac:dyDescent="0.35">
      <c r="A37" s="197"/>
      <c r="B37" s="241"/>
      <c r="C37" s="125" t="s">
        <v>317</v>
      </c>
      <c r="D37" s="108" t="s">
        <v>289</v>
      </c>
      <c r="E37" s="254"/>
      <c r="F37" s="241"/>
      <c r="G37" s="241"/>
      <c r="H37" s="241"/>
      <c r="I37" s="244"/>
      <c r="J37" s="244"/>
      <c r="K37" s="244"/>
      <c r="L37" s="244"/>
      <c r="M37" s="244"/>
      <c r="N37" s="244"/>
      <c r="O37" s="187"/>
      <c r="P37" s="278"/>
      <c r="Q37" s="235"/>
      <c r="R37" s="235"/>
      <c r="S37" s="293"/>
      <c r="V37" s="238"/>
    </row>
    <row r="38" spans="1:26" x14ac:dyDescent="0.35">
      <c r="A38" s="197"/>
      <c r="B38" s="241"/>
      <c r="C38" s="125" t="s">
        <v>318</v>
      </c>
      <c r="D38" s="108" t="s">
        <v>289</v>
      </c>
      <c r="E38" s="254"/>
      <c r="F38" s="241"/>
      <c r="G38" s="241"/>
      <c r="H38" s="241"/>
      <c r="I38" s="244"/>
      <c r="J38" s="244"/>
      <c r="K38" s="244"/>
      <c r="L38" s="244"/>
      <c r="M38" s="244"/>
      <c r="N38" s="244"/>
      <c r="O38" s="187"/>
      <c r="P38" s="278"/>
      <c r="Q38" s="235"/>
      <c r="R38" s="235"/>
      <c r="S38" s="293"/>
      <c r="V38" s="238"/>
    </row>
    <row r="39" spans="1:26" ht="81" customHeight="1" thickBot="1" x14ac:dyDescent="0.4">
      <c r="A39" s="198"/>
      <c r="B39" s="242"/>
      <c r="C39" s="126" t="s">
        <v>319</v>
      </c>
      <c r="D39" s="108" t="s">
        <v>289</v>
      </c>
      <c r="E39" s="255"/>
      <c r="F39" s="242"/>
      <c r="G39" s="242"/>
      <c r="H39" s="242"/>
      <c r="I39" s="256"/>
      <c r="J39" s="256"/>
      <c r="K39" s="256"/>
      <c r="L39" s="256"/>
      <c r="M39" s="256"/>
      <c r="N39" s="256"/>
      <c r="O39" s="247"/>
      <c r="P39" s="279"/>
      <c r="Q39" s="258"/>
      <c r="R39" s="258"/>
      <c r="S39" s="293"/>
      <c r="V39" s="252"/>
    </row>
    <row r="40" spans="1:26" ht="14.5" customHeight="1" x14ac:dyDescent="0.35">
      <c r="A40" s="196" t="s">
        <v>77</v>
      </c>
      <c r="B40" s="240" t="s">
        <v>99</v>
      </c>
      <c r="C40" s="122" t="s">
        <v>320</v>
      </c>
      <c r="D40" s="119" t="s">
        <v>281</v>
      </c>
      <c r="E40" s="253" t="s">
        <v>281</v>
      </c>
      <c r="F40" s="240">
        <f ca="1">COUNTIFS(INDIRECT("RAG!$C$"&amp;$V12&amp;":$BB$"&amp;$V12),F$11,RAG!$C$3:$BB$3,$B40)</f>
        <v>0</v>
      </c>
      <c r="G40" s="240">
        <f ca="1">COUNTIFS(INDIRECT("RAG!$C$"&amp;$V12&amp;":$BB$"&amp;$V12),G$11,RAG!$C$3:$BB$3,$B40)</f>
        <v>1</v>
      </c>
      <c r="H40" s="240">
        <f ca="1">COUNTIFS(INDIRECT("RAG!$C$"&amp;$V12&amp;":$BB$"&amp;$V12),H$11,RAG!$C$3:$BB$3,$B40)</f>
        <v>1</v>
      </c>
      <c r="I40" s="243" t="s">
        <v>282</v>
      </c>
      <c r="J40" s="243" t="s">
        <v>283</v>
      </c>
      <c r="K40" s="243" t="s">
        <v>284</v>
      </c>
      <c r="L40" s="243" t="s">
        <v>381</v>
      </c>
      <c r="M40" s="243" t="s">
        <v>462</v>
      </c>
      <c r="N40" s="243" t="s">
        <v>261</v>
      </c>
      <c r="O40" s="246" t="s">
        <v>756</v>
      </c>
      <c r="P40" s="277" t="s">
        <v>281</v>
      </c>
      <c r="Q40" s="249"/>
      <c r="R40" s="234" t="s">
        <v>757</v>
      </c>
      <c r="S40" s="293"/>
      <c r="V40" s="237"/>
      <c r="Z40" t="str">
        <f>IF(R40&gt;0,B40&amp;":"&amp;R40&amp;"
","")</f>
        <v xml:space="preserve">IIA5:Local Plan Policy HO5 Genuinely Affordable Housing requires sites over 10 units to provide 35-50% affordable housing, where possible.
</v>
      </c>
    </row>
    <row r="41" spans="1:26" ht="29" x14ac:dyDescent="0.35">
      <c r="A41" s="197"/>
      <c r="B41" s="241"/>
      <c r="C41" s="81" t="s">
        <v>322</v>
      </c>
      <c r="D41" s="108" t="s">
        <v>289</v>
      </c>
      <c r="E41" s="254"/>
      <c r="F41" s="241"/>
      <c r="G41" s="241"/>
      <c r="H41" s="241"/>
      <c r="I41" s="244"/>
      <c r="J41" s="244"/>
      <c r="K41" s="244"/>
      <c r="L41" s="244"/>
      <c r="M41" s="244"/>
      <c r="N41" s="244"/>
      <c r="O41" s="187"/>
      <c r="P41" s="278"/>
      <c r="Q41" s="250"/>
      <c r="R41" s="235"/>
      <c r="S41" s="293"/>
      <c r="V41" s="238"/>
    </row>
    <row r="42" spans="1:26" x14ac:dyDescent="0.35">
      <c r="A42" s="197"/>
      <c r="B42" s="241"/>
      <c r="C42" s="81" t="s">
        <v>323</v>
      </c>
      <c r="D42" s="108" t="s">
        <v>281</v>
      </c>
      <c r="E42" s="254"/>
      <c r="F42" s="241"/>
      <c r="G42" s="241"/>
      <c r="H42" s="241"/>
      <c r="I42" s="244"/>
      <c r="J42" s="244"/>
      <c r="K42" s="244"/>
      <c r="L42" s="244"/>
      <c r="M42" s="244"/>
      <c r="N42" s="244"/>
      <c r="O42" s="187"/>
      <c r="P42" s="278"/>
      <c r="Q42" s="250"/>
      <c r="R42" s="235"/>
      <c r="S42" s="293"/>
      <c r="V42" s="238"/>
    </row>
    <row r="43" spans="1:26" ht="29" x14ac:dyDescent="0.35">
      <c r="A43" s="197"/>
      <c r="B43" s="241"/>
      <c r="C43" s="81" t="s">
        <v>324</v>
      </c>
      <c r="D43" s="108" t="s">
        <v>289</v>
      </c>
      <c r="E43" s="254"/>
      <c r="F43" s="241"/>
      <c r="G43" s="241"/>
      <c r="H43" s="241"/>
      <c r="I43" s="244"/>
      <c r="J43" s="244"/>
      <c r="K43" s="244"/>
      <c r="L43" s="244"/>
      <c r="M43" s="244"/>
      <c r="N43" s="244"/>
      <c r="O43" s="187"/>
      <c r="P43" s="278"/>
      <c r="Q43" s="250"/>
      <c r="R43" s="235"/>
      <c r="S43" s="293"/>
      <c r="V43" s="238"/>
    </row>
    <row r="44" spans="1:26" ht="43.5" x14ac:dyDescent="0.35">
      <c r="A44" s="197"/>
      <c r="B44" s="241"/>
      <c r="C44" s="81" t="s">
        <v>325</v>
      </c>
      <c r="D44" s="108" t="s">
        <v>289</v>
      </c>
      <c r="E44" s="254"/>
      <c r="F44" s="241"/>
      <c r="G44" s="241"/>
      <c r="H44" s="241"/>
      <c r="I44" s="244"/>
      <c r="J44" s="244"/>
      <c r="K44" s="244"/>
      <c r="L44" s="244"/>
      <c r="M44" s="244"/>
      <c r="N44" s="244"/>
      <c r="O44" s="187"/>
      <c r="P44" s="278"/>
      <c r="Q44" s="250"/>
      <c r="R44" s="235"/>
      <c r="S44" s="293"/>
      <c r="V44" s="238"/>
    </row>
    <row r="45" spans="1:26" ht="29.5" thickBot="1" x14ac:dyDescent="0.4">
      <c r="A45" s="198"/>
      <c r="B45" s="242"/>
      <c r="C45" s="123" t="s">
        <v>326</v>
      </c>
      <c r="D45" s="108" t="s">
        <v>289</v>
      </c>
      <c r="E45" s="255"/>
      <c r="F45" s="242"/>
      <c r="G45" s="242"/>
      <c r="H45" s="242"/>
      <c r="I45" s="256"/>
      <c r="J45" s="256"/>
      <c r="K45" s="256"/>
      <c r="L45" s="256"/>
      <c r="M45" s="256"/>
      <c r="N45" s="256"/>
      <c r="O45" s="247"/>
      <c r="P45" s="279"/>
      <c r="Q45" s="251"/>
      <c r="R45" s="258"/>
      <c r="S45" s="293"/>
      <c r="V45" s="252"/>
    </row>
    <row r="46" spans="1:26" ht="29" x14ac:dyDescent="0.35">
      <c r="A46" s="196" t="s">
        <v>80</v>
      </c>
      <c r="B46" s="240" t="s">
        <v>100</v>
      </c>
      <c r="C46" s="122" t="s">
        <v>327</v>
      </c>
      <c r="D46" s="119" t="s">
        <v>281</v>
      </c>
      <c r="E46" s="253" t="s">
        <v>281</v>
      </c>
      <c r="F46" s="240">
        <f ca="1">COUNTIFS(INDIRECT("RAG!$C$"&amp;$V12&amp;":$BB$"&amp;$V12),F$11,RAG!$C$3:$BB$3,$B46)</f>
        <v>0</v>
      </c>
      <c r="G46" s="240">
        <f ca="1">COUNTIFS(INDIRECT("RAG!$C$"&amp;$V12&amp;":$BB$"&amp;$V12),G$11,RAG!$C$3:$BB$3,$B46)</f>
        <v>1</v>
      </c>
      <c r="H46" s="240">
        <f ca="1">COUNTIFS(INDIRECT("RAG!$C$"&amp;$V12&amp;":$BB$"&amp;$V12),H$11,RAG!$C$3:$BB$3,$B46)</f>
        <v>6</v>
      </c>
      <c r="I46" s="243" t="s">
        <v>282</v>
      </c>
      <c r="J46" s="243" t="s">
        <v>335</v>
      </c>
      <c r="K46" s="243" t="s">
        <v>284</v>
      </c>
      <c r="L46" s="243" t="s">
        <v>285</v>
      </c>
      <c r="M46" s="243" t="s">
        <v>286</v>
      </c>
      <c r="N46" s="243" t="s">
        <v>287</v>
      </c>
      <c r="O46" s="246" t="s">
        <v>750</v>
      </c>
      <c r="P46" s="277" t="s">
        <v>289</v>
      </c>
      <c r="Q46" s="249"/>
      <c r="R46" s="234"/>
      <c r="S46" s="294"/>
      <c r="V46" s="237"/>
      <c r="Z46" t="str">
        <f>IF(R46&gt;0,B46&amp;":"&amp;R46&amp;"
","")</f>
        <v/>
      </c>
    </row>
    <row r="47" spans="1:26" ht="30" customHeight="1" x14ac:dyDescent="0.35">
      <c r="A47" s="197"/>
      <c r="B47" s="241"/>
      <c r="C47" s="81" t="s">
        <v>328</v>
      </c>
      <c r="D47" s="108" t="s">
        <v>281</v>
      </c>
      <c r="E47" s="254"/>
      <c r="F47" s="241"/>
      <c r="G47" s="241"/>
      <c r="H47" s="241"/>
      <c r="I47" s="244"/>
      <c r="J47" s="244"/>
      <c r="K47" s="244"/>
      <c r="L47" s="244"/>
      <c r="M47" s="244"/>
      <c r="N47" s="244"/>
      <c r="O47" s="187"/>
      <c r="P47" s="278"/>
      <c r="Q47" s="250"/>
      <c r="R47" s="235"/>
      <c r="S47" s="294"/>
      <c r="V47" s="238"/>
    </row>
    <row r="48" spans="1:26" x14ac:dyDescent="0.35">
      <c r="A48" s="197"/>
      <c r="B48" s="241"/>
      <c r="C48" s="81" t="s">
        <v>329</v>
      </c>
      <c r="D48" s="108" t="s">
        <v>281</v>
      </c>
      <c r="E48" s="254"/>
      <c r="F48" s="241"/>
      <c r="G48" s="241"/>
      <c r="H48" s="241"/>
      <c r="I48" s="244"/>
      <c r="J48" s="244"/>
      <c r="K48" s="244"/>
      <c r="L48" s="244"/>
      <c r="M48" s="244"/>
      <c r="N48" s="244"/>
      <c r="O48" s="187"/>
      <c r="P48" s="278"/>
      <c r="Q48" s="250"/>
      <c r="R48" s="235"/>
      <c r="S48" s="294"/>
      <c r="V48" s="238"/>
    </row>
    <row r="49" spans="1:26" ht="14.5" customHeight="1" x14ac:dyDescent="0.35">
      <c r="A49" s="197"/>
      <c r="B49" s="241"/>
      <c r="C49" s="81" t="s">
        <v>330</v>
      </c>
      <c r="D49" s="108" t="s">
        <v>289</v>
      </c>
      <c r="E49" s="254"/>
      <c r="F49" s="241"/>
      <c r="G49" s="241"/>
      <c r="H49" s="241"/>
      <c r="I49" s="244"/>
      <c r="J49" s="244"/>
      <c r="K49" s="244"/>
      <c r="L49" s="244"/>
      <c r="M49" s="244"/>
      <c r="N49" s="244"/>
      <c r="O49" s="187"/>
      <c r="P49" s="278"/>
      <c r="Q49" s="250"/>
      <c r="R49" s="235"/>
      <c r="S49" s="294"/>
      <c r="V49" s="238"/>
    </row>
    <row r="50" spans="1:26" ht="108.5" customHeight="1" thickBot="1" x14ac:dyDescent="0.4">
      <c r="A50" s="198"/>
      <c r="B50" s="242"/>
      <c r="C50" s="123" t="s">
        <v>331</v>
      </c>
      <c r="D50" s="108" t="s">
        <v>289</v>
      </c>
      <c r="E50" s="255"/>
      <c r="F50" s="242"/>
      <c r="G50" s="242"/>
      <c r="H50" s="242"/>
      <c r="I50" s="256"/>
      <c r="J50" s="256"/>
      <c r="K50" s="256"/>
      <c r="L50" s="256"/>
      <c r="M50" s="256"/>
      <c r="N50" s="256"/>
      <c r="O50" s="247"/>
      <c r="P50" s="279"/>
      <c r="Q50" s="251"/>
      <c r="R50" s="258"/>
      <c r="S50" s="294"/>
      <c r="V50" s="252"/>
    </row>
    <row r="51" spans="1:26" ht="43.5" customHeight="1" x14ac:dyDescent="0.35">
      <c r="A51" s="196" t="s">
        <v>81</v>
      </c>
      <c r="B51" s="240" t="s">
        <v>101</v>
      </c>
      <c r="C51" s="122" t="s">
        <v>332</v>
      </c>
      <c r="D51" s="119" t="s">
        <v>281</v>
      </c>
      <c r="E51" s="253" t="s">
        <v>281</v>
      </c>
      <c r="F51" s="240">
        <f ca="1">COUNTIFS(INDIRECT("RAG!$C$"&amp;$V12&amp;":$BB$"&amp;$V12),F$11,RAG!$C$3:$BB$3,$B51)</f>
        <v>0</v>
      </c>
      <c r="G51" s="240">
        <f ca="1">COUNTIFS(INDIRECT("RAG!$C$"&amp;$V12&amp;":$BB$"&amp;$V12),G$11,RAG!$C$3:$BB$3,$B51)</f>
        <v>0</v>
      </c>
      <c r="H51" s="240">
        <f ca="1">COUNTIFS(INDIRECT("RAG!$C$"&amp;$V12&amp;":$BB$"&amp;$V12),H$11,RAG!$C$3:$BB$3,$B51)</f>
        <v>4</v>
      </c>
      <c r="I51" s="280" t="s">
        <v>231</v>
      </c>
      <c r="J51" s="280" t="s">
        <v>231</v>
      </c>
      <c r="K51" s="280" t="s">
        <v>231</v>
      </c>
      <c r="L51" s="280" t="s">
        <v>231</v>
      </c>
      <c r="M51" s="280" t="s">
        <v>231</v>
      </c>
      <c r="N51" s="280" t="s">
        <v>262</v>
      </c>
      <c r="O51" s="262" t="s">
        <v>758</v>
      </c>
      <c r="P51" s="277" t="s">
        <v>289</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116" customHeight="1" thickBot="1" x14ac:dyDescent="0.4">
      <c r="A52" s="198"/>
      <c r="B52" s="242"/>
      <c r="C52" s="123" t="s">
        <v>333</v>
      </c>
      <c r="D52" s="108" t="s">
        <v>281</v>
      </c>
      <c r="E52" s="255"/>
      <c r="F52" s="242"/>
      <c r="G52" s="242"/>
      <c r="H52" s="242"/>
      <c r="I52" s="281"/>
      <c r="J52" s="281"/>
      <c r="K52" s="281"/>
      <c r="L52" s="281"/>
      <c r="M52" s="281"/>
      <c r="N52" s="281"/>
      <c r="O52" s="264"/>
      <c r="P52" s="279"/>
      <c r="Q52" s="258"/>
      <c r="R52" s="258"/>
      <c r="S52" s="293"/>
      <c r="V52" s="252"/>
    </row>
    <row r="53" spans="1:26" ht="29.15" customHeight="1" x14ac:dyDescent="0.35">
      <c r="A53" s="196" t="s">
        <v>83</v>
      </c>
      <c r="B53" s="240" t="s">
        <v>102</v>
      </c>
      <c r="C53" s="119" t="s">
        <v>334</v>
      </c>
      <c r="D53" s="119" t="s">
        <v>289</v>
      </c>
      <c r="E53" s="265" t="s">
        <v>281</v>
      </c>
      <c r="F53" s="259">
        <f ca="1">COUNTIFS(INDIRECT("RAG!$C$"&amp;$V12&amp;":$BB$"&amp;$V12),F$11,RAG!$C$3:$BB$3,$B53)</f>
        <v>0</v>
      </c>
      <c r="G53" s="259">
        <f ca="1">COUNTIFS(INDIRECT("RAG!$C$"&amp;$V12&amp;":$BB$"&amp;$V12),G$11,RAG!$C$3:$BB$3,$B53)</f>
        <v>0</v>
      </c>
      <c r="H53" s="259">
        <f ca="1">COUNTIFS(INDIRECT("RAG!$C$"&amp;$V12&amp;":$BB$"&amp;$V12),H$11,RAG!$C$3:$BB$3,$B53)</f>
        <v>1</v>
      </c>
      <c r="I53" s="243" t="s">
        <v>433</v>
      </c>
      <c r="J53" s="243" t="s">
        <v>335</v>
      </c>
      <c r="K53" s="243" t="s">
        <v>284</v>
      </c>
      <c r="L53" s="243" t="s">
        <v>285</v>
      </c>
      <c r="M53" s="243" t="s">
        <v>286</v>
      </c>
      <c r="N53" s="243" t="s">
        <v>261</v>
      </c>
      <c r="O53" s="246" t="s">
        <v>578</v>
      </c>
      <c r="P53" s="231" t="s">
        <v>289</v>
      </c>
      <c r="Q53" s="249"/>
      <c r="R53" s="234" t="s">
        <v>570</v>
      </c>
      <c r="S53" s="293"/>
      <c r="V53" s="237"/>
      <c r="Z53" t="str">
        <f>IF(R53&gt;0,B53&amp;":"&amp;R53&amp;"
","")</f>
        <v xml:space="preserve">IIA8:Local Plan Policy CN2: Energy Infrastructure requires electric vehicle charging to be provided on site, if car parking is proposed. 
</v>
      </c>
    </row>
    <row r="54" spans="1:26" x14ac:dyDescent="0.35">
      <c r="A54" s="197"/>
      <c r="B54" s="241"/>
      <c r="C54" s="108" t="s">
        <v>336</v>
      </c>
      <c r="D54" s="108" t="s">
        <v>281</v>
      </c>
      <c r="E54" s="266"/>
      <c r="F54" s="260"/>
      <c r="G54" s="260"/>
      <c r="H54" s="260"/>
      <c r="I54" s="244"/>
      <c r="J54" s="244"/>
      <c r="K54" s="244"/>
      <c r="L54" s="244"/>
      <c r="M54" s="244"/>
      <c r="N54" s="244"/>
      <c r="O54" s="187"/>
      <c r="P54" s="232"/>
      <c r="Q54" s="250"/>
      <c r="R54" s="235"/>
      <c r="S54" s="293"/>
      <c r="V54" s="238"/>
    </row>
    <row r="55" spans="1:26" x14ac:dyDescent="0.35">
      <c r="A55" s="197"/>
      <c r="B55" s="241"/>
      <c r="C55" s="127" t="s">
        <v>337</v>
      </c>
      <c r="D55" s="108" t="s">
        <v>289</v>
      </c>
      <c r="E55" s="266"/>
      <c r="F55" s="260"/>
      <c r="G55" s="260"/>
      <c r="H55" s="260"/>
      <c r="I55" s="244"/>
      <c r="J55" s="244"/>
      <c r="K55" s="244"/>
      <c r="L55" s="244"/>
      <c r="M55" s="244"/>
      <c r="N55" s="244"/>
      <c r="O55" s="187"/>
      <c r="P55" s="232"/>
      <c r="Q55" s="250"/>
      <c r="R55" s="235"/>
      <c r="S55" s="293"/>
      <c r="V55" s="238"/>
    </row>
    <row r="56" spans="1:26" x14ac:dyDescent="0.35">
      <c r="A56" s="197"/>
      <c r="B56" s="241"/>
      <c r="C56" s="108" t="s">
        <v>338</v>
      </c>
      <c r="D56" s="108" t="s">
        <v>289</v>
      </c>
      <c r="E56" s="266"/>
      <c r="F56" s="260"/>
      <c r="G56" s="260"/>
      <c r="H56" s="260"/>
      <c r="I56" s="244"/>
      <c r="J56" s="244"/>
      <c r="K56" s="244"/>
      <c r="L56" s="244"/>
      <c r="M56" s="244"/>
      <c r="N56" s="244"/>
      <c r="O56" s="187"/>
      <c r="P56" s="232"/>
      <c r="Q56" s="250"/>
      <c r="R56" s="235"/>
      <c r="S56" s="293"/>
      <c r="V56" s="238"/>
    </row>
    <row r="57" spans="1:26" ht="49" customHeight="1" thickBot="1" x14ac:dyDescent="0.4">
      <c r="A57" s="198"/>
      <c r="B57" s="242"/>
      <c r="C57" s="121" t="s">
        <v>339</v>
      </c>
      <c r="D57" s="108" t="s">
        <v>281</v>
      </c>
      <c r="E57" s="267"/>
      <c r="F57" s="261"/>
      <c r="G57" s="261"/>
      <c r="H57" s="261"/>
      <c r="I57" s="256"/>
      <c r="J57" s="256"/>
      <c r="K57" s="256"/>
      <c r="L57" s="256"/>
      <c r="M57" s="256"/>
      <c r="N57" s="256"/>
      <c r="O57" s="247"/>
      <c r="P57" s="248"/>
      <c r="Q57" s="251"/>
      <c r="R57" s="258"/>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0</v>
      </c>
      <c r="H58" s="259">
        <f ca="1">COUNTIFS(INDIRECT("RAG!$C$"&amp;$V12&amp;":$BB$"&amp;$V12),H$11,RAG!$C$3:$BB$3,$B58)</f>
        <v>2</v>
      </c>
      <c r="I58" s="243" t="s">
        <v>282</v>
      </c>
      <c r="J58" s="243" t="s">
        <v>335</v>
      </c>
      <c r="K58" s="243" t="s">
        <v>284</v>
      </c>
      <c r="L58" s="243" t="s">
        <v>285</v>
      </c>
      <c r="M58" s="243" t="s">
        <v>286</v>
      </c>
      <c r="N58" s="243" t="s">
        <v>261</v>
      </c>
      <c r="O58" s="246" t="s">
        <v>565</v>
      </c>
      <c r="P58" s="231" t="s">
        <v>289</v>
      </c>
      <c r="Q58" s="249"/>
      <c r="R58" s="234"/>
      <c r="S58" s="293"/>
      <c r="V58" s="237"/>
      <c r="Z58" t="str">
        <f>IF(R58&gt;0,B58&amp;":"&amp;R58&amp;"
","")</f>
        <v/>
      </c>
    </row>
    <row r="59" spans="1:26" ht="14.5" customHeight="1" x14ac:dyDescent="0.35">
      <c r="A59" s="197"/>
      <c r="B59" s="241"/>
      <c r="C59" s="109" t="s">
        <v>341</v>
      </c>
      <c r="D59" s="108" t="s">
        <v>289</v>
      </c>
      <c r="E59" s="266"/>
      <c r="F59" s="260"/>
      <c r="G59" s="260"/>
      <c r="H59" s="260"/>
      <c r="I59" s="244"/>
      <c r="J59" s="244"/>
      <c r="K59" s="244"/>
      <c r="L59" s="244"/>
      <c r="M59" s="244"/>
      <c r="N59" s="244"/>
      <c r="O59" s="187"/>
      <c r="P59" s="232"/>
      <c r="Q59" s="250"/>
      <c r="R59" s="235"/>
      <c r="S59" s="293"/>
      <c r="V59" s="238"/>
    </row>
    <row r="60" spans="1:26" ht="29.5" thickBot="1" x14ac:dyDescent="0.4">
      <c r="A60" s="198"/>
      <c r="B60" s="242"/>
      <c r="C60" s="129" t="s">
        <v>342</v>
      </c>
      <c r="D60" s="108" t="s">
        <v>289</v>
      </c>
      <c r="E60" s="267"/>
      <c r="F60" s="261"/>
      <c r="G60" s="261"/>
      <c r="H60" s="261"/>
      <c r="I60" s="256"/>
      <c r="J60" s="256"/>
      <c r="K60" s="256"/>
      <c r="L60" s="256"/>
      <c r="M60" s="256"/>
      <c r="N60" s="256"/>
      <c r="O60" s="247"/>
      <c r="P60" s="248"/>
      <c r="Q60" s="251"/>
      <c r="R60" s="258"/>
      <c r="S60" s="293"/>
      <c r="V60" s="252"/>
    </row>
    <row r="61" spans="1:26" ht="14.5" customHeight="1" x14ac:dyDescent="0.35">
      <c r="A61" s="196" t="s">
        <v>85</v>
      </c>
      <c r="B61" s="240" t="s">
        <v>104</v>
      </c>
      <c r="C61" s="119" t="s">
        <v>343</v>
      </c>
      <c r="D61" s="119" t="s">
        <v>281</v>
      </c>
      <c r="E61" s="265" t="s">
        <v>281</v>
      </c>
      <c r="F61" s="259">
        <f ca="1">COUNTIFS(INDIRECT("RAG!$C$"&amp;$V12&amp;":$BB$"&amp;$V12),F$11,RAG!$C$3:$BB$3,$B61)</f>
        <v>0</v>
      </c>
      <c r="G61" s="259">
        <f ca="1">COUNTIFS(INDIRECT("RAG!$C$"&amp;$V12&amp;":$BB$"&amp;$V12),G$11,RAG!$C$3:$BB$3,$B61)</f>
        <v>0</v>
      </c>
      <c r="H61" s="259">
        <f ca="1">COUNTIFS(INDIRECT("RAG!$C$"&amp;$V12&amp;":$BB$"&amp;$V12),H$11,RAG!$C$3:$BB$3,$B61)</f>
        <v>5</v>
      </c>
      <c r="I61" s="243" t="s">
        <v>282</v>
      </c>
      <c r="J61" s="243" t="s">
        <v>335</v>
      </c>
      <c r="K61" s="243" t="s">
        <v>284</v>
      </c>
      <c r="L61" s="243" t="s">
        <v>285</v>
      </c>
      <c r="M61" s="243" t="s">
        <v>286</v>
      </c>
      <c r="N61" s="243" t="s">
        <v>261</v>
      </c>
      <c r="O61" s="246" t="s">
        <v>667</v>
      </c>
      <c r="P61" s="231" t="s">
        <v>289</v>
      </c>
      <c r="Q61" s="271"/>
      <c r="R61" s="271" t="s">
        <v>746</v>
      </c>
      <c r="S61" s="292"/>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44"/>
      <c r="J62" s="244"/>
      <c r="K62" s="244"/>
      <c r="L62" s="244"/>
      <c r="M62" s="244"/>
      <c r="N62" s="244"/>
      <c r="O62" s="187"/>
      <c r="P62" s="232"/>
      <c r="Q62" s="272"/>
      <c r="R62" s="272"/>
      <c r="S62" s="292"/>
      <c r="V62" s="275"/>
    </row>
    <row r="63" spans="1:26" x14ac:dyDescent="0.35">
      <c r="A63" s="197"/>
      <c r="B63" s="241"/>
      <c r="C63" s="108" t="s">
        <v>345</v>
      </c>
      <c r="D63" s="108" t="s">
        <v>281</v>
      </c>
      <c r="E63" s="266"/>
      <c r="F63" s="260"/>
      <c r="G63" s="260"/>
      <c r="H63" s="260"/>
      <c r="I63" s="244"/>
      <c r="J63" s="244"/>
      <c r="K63" s="244"/>
      <c r="L63" s="244"/>
      <c r="M63" s="244"/>
      <c r="N63" s="244"/>
      <c r="O63" s="187"/>
      <c r="P63" s="232"/>
      <c r="Q63" s="272"/>
      <c r="R63" s="272"/>
      <c r="S63" s="292"/>
      <c r="V63" s="275"/>
    </row>
    <row r="64" spans="1:26" x14ac:dyDescent="0.35">
      <c r="A64" s="197"/>
      <c r="B64" s="241"/>
      <c r="C64" s="108" t="s">
        <v>346</v>
      </c>
      <c r="D64" s="108" t="s">
        <v>281</v>
      </c>
      <c r="E64" s="266"/>
      <c r="F64" s="260"/>
      <c r="G64" s="260"/>
      <c r="H64" s="260"/>
      <c r="I64" s="244"/>
      <c r="J64" s="244"/>
      <c r="K64" s="244"/>
      <c r="L64" s="244"/>
      <c r="M64" s="244"/>
      <c r="N64" s="244"/>
      <c r="O64" s="187"/>
      <c r="P64" s="232"/>
      <c r="Q64" s="272"/>
      <c r="R64" s="272"/>
      <c r="S64" s="292"/>
      <c r="V64" s="275"/>
    </row>
    <row r="65" spans="1:26" x14ac:dyDescent="0.35">
      <c r="A65" s="197"/>
      <c r="B65" s="241"/>
      <c r="C65" s="108" t="s">
        <v>347</v>
      </c>
      <c r="D65" s="108" t="s">
        <v>289</v>
      </c>
      <c r="E65" s="266"/>
      <c r="F65" s="260"/>
      <c r="G65" s="260"/>
      <c r="H65" s="260"/>
      <c r="I65" s="244"/>
      <c r="J65" s="244"/>
      <c r="K65" s="244"/>
      <c r="L65" s="244"/>
      <c r="M65" s="244"/>
      <c r="N65" s="244"/>
      <c r="O65" s="187"/>
      <c r="P65" s="232"/>
      <c r="Q65" s="272"/>
      <c r="R65" s="272"/>
      <c r="S65" s="292"/>
      <c r="V65" s="275"/>
    </row>
    <row r="66" spans="1:26" x14ac:dyDescent="0.35">
      <c r="A66" s="197"/>
      <c r="B66" s="241"/>
      <c r="C66" s="108" t="s">
        <v>348</v>
      </c>
      <c r="D66" s="108" t="s">
        <v>289</v>
      </c>
      <c r="E66" s="266"/>
      <c r="F66" s="260"/>
      <c r="G66" s="260"/>
      <c r="H66" s="260"/>
      <c r="I66" s="244"/>
      <c r="J66" s="244"/>
      <c r="K66" s="244"/>
      <c r="L66" s="244"/>
      <c r="M66" s="244"/>
      <c r="N66" s="244"/>
      <c r="O66" s="187"/>
      <c r="P66" s="232"/>
      <c r="Q66" s="272"/>
      <c r="R66" s="272"/>
      <c r="S66" s="292"/>
      <c r="V66" s="275"/>
    </row>
    <row r="67" spans="1:26" ht="29" x14ac:dyDescent="0.35">
      <c r="A67" s="197"/>
      <c r="B67" s="241"/>
      <c r="C67" s="108" t="s">
        <v>349</v>
      </c>
      <c r="D67" s="108" t="s">
        <v>289</v>
      </c>
      <c r="E67" s="266"/>
      <c r="F67" s="260"/>
      <c r="G67" s="260"/>
      <c r="H67" s="260"/>
      <c r="I67" s="244"/>
      <c r="J67" s="244"/>
      <c r="K67" s="244"/>
      <c r="L67" s="244"/>
      <c r="M67" s="244"/>
      <c r="N67" s="244"/>
      <c r="O67" s="187"/>
      <c r="P67" s="232"/>
      <c r="Q67" s="272"/>
      <c r="R67" s="272"/>
      <c r="S67" s="292"/>
      <c r="V67" s="275"/>
    </row>
    <row r="68" spans="1:26" ht="15" thickBot="1" x14ac:dyDescent="0.4">
      <c r="A68" s="198"/>
      <c r="B68" s="242"/>
      <c r="C68" s="121" t="s">
        <v>350</v>
      </c>
      <c r="D68" s="108" t="s">
        <v>281</v>
      </c>
      <c r="E68" s="267"/>
      <c r="F68" s="261"/>
      <c r="G68" s="261"/>
      <c r="H68" s="261"/>
      <c r="I68" s="256"/>
      <c r="J68" s="256"/>
      <c r="K68" s="256"/>
      <c r="L68" s="256"/>
      <c r="M68" s="256"/>
      <c r="N68" s="256"/>
      <c r="O68" s="247"/>
      <c r="P68" s="248"/>
      <c r="Q68" s="273"/>
      <c r="R68" s="273"/>
      <c r="S68" s="292"/>
      <c r="V68" s="276"/>
    </row>
    <row r="69" spans="1:26" ht="14.5" customHeight="1" x14ac:dyDescent="0.35">
      <c r="A69" s="196" t="s">
        <v>599</v>
      </c>
      <c r="B69" s="240" t="s">
        <v>105</v>
      </c>
      <c r="C69" s="124" t="s">
        <v>738</v>
      </c>
      <c r="D69" s="119" t="s">
        <v>281</v>
      </c>
      <c r="E69" s="265" t="s">
        <v>281</v>
      </c>
      <c r="F69" s="259">
        <f ca="1">COUNTIFS(INDIRECT("RAG!$C$"&amp;$V12&amp;":$BB$"&amp;$V12),F$11,RAG!$C$3:$BB$3,$B69)</f>
        <v>0</v>
      </c>
      <c r="G69" s="259">
        <f ca="1">COUNTIFS(INDIRECT("RAG!$C$"&amp;$V12&amp;":$BB$"&amp;$V12),G$11,RAG!$C$3:$BB$3,$B69)</f>
        <v>0</v>
      </c>
      <c r="H69" s="259">
        <f ca="1">COUNTIFS(INDIRECT("RAG!$C$"&amp;$V12&amp;":$BB$"&amp;$V12),H$11,RAG!$C$3:$BB$3,$B69)</f>
        <v>6</v>
      </c>
      <c r="I69" s="243" t="s">
        <v>282</v>
      </c>
      <c r="J69" s="243" t="s">
        <v>335</v>
      </c>
      <c r="K69" s="243" t="s">
        <v>284</v>
      </c>
      <c r="L69" s="243" t="s">
        <v>285</v>
      </c>
      <c r="M69" s="243" t="s">
        <v>286</v>
      </c>
      <c r="N69" s="243" t="s">
        <v>264</v>
      </c>
      <c r="O69" s="262" t="s">
        <v>759</v>
      </c>
      <c r="P69" s="231" t="s">
        <v>281</v>
      </c>
      <c r="Q69" s="234" t="s">
        <v>351</v>
      </c>
      <c r="R69" s="249"/>
      <c r="S69" s="293"/>
      <c r="V69" s="237"/>
      <c r="Z69" t="str">
        <f>IF(R69&gt;0,B69&amp;":"&amp;R69&amp;"
","")</f>
        <v/>
      </c>
    </row>
    <row r="70" spans="1:26" x14ac:dyDescent="0.35">
      <c r="A70" s="197"/>
      <c r="B70" s="241"/>
      <c r="C70" s="125" t="s">
        <v>352</v>
      </c>
      <c r="D70" s="108" t="s">
        <v>281</v>
      </c>
      <c r="E70" s="266"/>
      <c r="F70" s="260"/>
      <c r="G70" s="260"/>
      <c r="H70" s="260"/>
      <c r="I70" s="244"/>
      <c r="J70" s="244"/>
      <c r="K70" s="244"/>
      <c r="L70" s="244"/>
      <c r="M70" s="244"/>
      <c r="N70" s="244"/>
      <c r="O70" s="263"/>
      <c r="P70" s="232"/>
      <c r="Q70" s="235"/>
      <c r="R70" s="250"/>
      <c r="S70" s="293"/>
      <c r="V70" s="238"/>
    </row>
    <row r="71" spans="1:26" ht="29" x14ac:dyDescent="0.35">
      <c r="A71" s="197"/>
      <c r="B71" s="241"/>
      <c r="C71" s="125" t="s">
        <v>353</v>
      </c>
      <c r="D71" s="108" t="s">
        <v>289</v>
      </c>
      <c r="E71" s="266"/>
      <c r="F71" s="260"/>
      <c r="G71" s="260"/>
      <c r="H71" s="260"/>
      <c r="I71" s="244"/>
      <c r="J71" s="244"/>
      <c r="K71" s="244"/>
      <c r="L71" s="244"/>
      <c r="M71" s="244"/>
      <c r="N71" s="244"/>
      <c r="O71" s="263"/>
      <c r="P71" s="232"/>
      <c r="Q71" s="235"/>
      <c r="R71" s="250"/>
      <c r="S71" s="293"/>
      <c r="V71" s="238"/>
    </row>
    <row r="72" spans="1:26" x14ac:dyDescent="0.35">
      <c r="A72" s="197"/>
      <c r="B72" s="241"/>
      <c r="C72" s="125" t="s">
        <v>354</v>
      </c>
      <c r="D72" s="108" t="s">
        <v>289</v>
      </c>
      <c r="E72" s="266"/>
      <c r="F72" s="260"/>
      <c r="G72" s="260"/>
      <c r="H72" s="260"/>
      <c r="I72" s="244"/>
      <c r="J72" s="244"/>
      <c r="K72" s="244"/>
      <c r="L72" s="244"/>
      <c r="M72" s="244"/>
      <c r="N72" s="244"/>
      <c r="O72" s="263"/>
      <c r="P72" s="232"/>
      <c r="Q72" s="235"/>
      <c r="R72" s="250"/>
      <c r="S72" s="293"/>
      <c r="V72" s="238"/>
    </row>
    <row r="73" spans="1:26" x14ac:dyDescent="0.35">
      <c r="A73" s="197"/>
      <c r="B73" s="241"/>
      <c r="C73" s="125" t="s">
        <v>739</v>
      </c>
      <c r="D73" s="108" t="s">
        <v>289</v>
      </c>
      <c r="E73" s="266"/>
      <c r="F73" s="260"/>
      <c r="G73" s="260"/>
      <c r="H73" s="260"/>
      <c r="I73" s="244"/>
      <c r="J73" s="244"/>
      <c r="K73" s="244"/>
      <c r="L73" s="244"/>
      <c r="M73" s="244"/>
      <c r="N73" s="244"/>
      <c r="O73" s="263"/>
      <c r="P73" s="232"/>
      <c r="Q73" s="235"/>
      <c r="R73" s="250"/>
      <c r="S73" s="293"/>
      <c r="V73" s="238"/>
    </row>
    <row r="74" spans="1:26" x14ac:dyDescent="0.35">
      <c r="A74" s="197"/>
      <c r="B74" s="241"/>
      <c r="C74" s="125" t="s">
        <v>355</v>
      </c>
      <c r="D74" s="108" t="s">
        <v>289</v>
      </c>
      <c r="E74" s="266"/>
      <c r="F74" s="260"/>
      <c r="G74" s="260"/>
      <c r="H74" s="260"/>
      <c r="I74" s="244"/>
      <c r="J74" s="244"/>
      <c r="K74" s="244"/>
      <c r="L74" s="244"/>
      <c r="M74" s="244"/>
      <c r="N74" s="244"/>
      <c r="O74" s="263"/>
      <c r="P74" s="232"/>
      <c r="Q74" s="235"/>
      <c r="R74" s="250"/>
      <c r="S74" s="293"/>
      <c r="V74" s="238"/>
    </row>
    <row r="75" spans="1:26" ht="15" thickBot="1" x14ac:dyDescent="0.4">
      <c r="A75" s="198"/>
      <c r="B75" s="242"/>
      <c r="C75" s="126" t="s">
        <v>356</v>
      </c>
      <c r="D75" s="108" t="s">
        <v>289</v>
      </c>
      <c r="E75" s="267"/>
      <c r="F75" s="261"/>
      <c r="G75" s="261"/>
      <c r="H75" s="261"/>
      <c r="I75" s="256"/>
      <c r="J75" s="256"/>
      <c r="K75" s="256"/>
      <c r="L75" s="256"/>
      <c r="M75" s="256"/>
      <c r="N75" s="256"/>
      <c r="O75" s="264"/>
      <c r="P75" s="248"/>
      <c r="Q75" s="258"/>
      <c r="R75" s="251"/>
      <c r="S75" s="293"/>
      <c r="V75" s="252"/>
    </row>
    <row r="76" spans="1:26" ht="15" customHeight="1" x14ac:dyDescent="0.35">
      <c r="A76" s="196" t="s">
        <v>87</v>
      </c>
      <c r="B76" s="240" t="s">
        <v>106</v>
      </c>
      <c r="C76" s="124" t="s">
        <v>357</v>
      </c>
      <c r="D76" s="119" t="s">
        <v>281</v>
      </c>
      <c r="E76" s="265" t="s">
        <v>281</v>
      </c>
      <c r="F76" s="259">
        <f ca="1">COUNTIFS(INDIRECT("RAG!$C$"&amp;$V12&amp;":$BB$"&amp;$V12),F$11,RAG!$C$3:$BB$3,$B76)</f>
        <v>1</v>
      </c>
      <c r="G76" s="259">
        <f ca="1">COUNTIFS(INDIRECT("RAG!$C$"&amp;$V12&amp;":$BB$"&amp;$V12),G$11,RAG!$C$3:$BB$3,$B76)</f>
        <v>0</v>
      </c>
      <c r="H76" s="259">
        <f ca="1">COUNTIFS(INDIRECT("RAG!$C$"&amp;$V12&amp;":$BB$"&amp;$V12),H$11,RAG!$C$3:$BB$3,$B76)</f>
        <v>3</v>
      </c>
      <c r="I76" s="243" t="s">
        <v>231</v>
      </c>
      <c r="J76" s="243" t="s">
        <v>231</v>
      </c>
      <c r="K76" s="243" t="s">
        <v>231</v>
      </c>
      <c r="L76" s="243" t="s">
        <v>231</v>
      </c>
      <c r="M76" s="243" t="s">
        <v>231</v>
      </c>
      <c r="N76" s="243" t="s">
        <v>262</v>
      </c>
      <c r="O76" s="268" t="s">
        <v>485</v>
      </c>
      <c r="P76" s="231" t="s">
        <v>289</v>
      </c>
      <c r="Q76" s="277"/>
      <c r="R76" s="234" t="s">
        <v>967</v>
      </c>
      <c r="S76" s="293"/>
      <c r="V76" s="237"/>
      <c r="Z76" t="str">
        <f>IF(R76&gt;0,B76&amp;":"&amp;R76&amp;"
","")</f>
        <v xml:space="preserve">IIA12:Local Plan Policies GR1: Achieving a High Standard of Development Design and Layout Considerations, GR4: Building Heights and GR5: View Management  require all development proposals to respect the character and landscape and protected views, with tall buildings permitted within the Harrow and Wealdstone Opportunity Area.
</v>
      </c>
    </row>
    <row r="77" spans="1:26" x14ac:dyDescent="0.35">
      <c r="A77" s="197"/>
      <c r="B77" s="241"/>
      <c r="C77" s="125" t="s">
        <v>359</v>
      </c>
      <c r="D77" s="108" t="s">
        <v>289</v>
      </c>
      <c r="E77" s="266"/>
      <c r="F77" s="260"/>
      <c r="G77" s="260"/>
      <c r="H77" s="260"/>
      <c r="I77" s="244"/>
      <c r="J77" s="244"/>
      <c r="K77" s="244"/>
      <c r="L77" s="244"/>
      <c r="M77" s="244"/>
      <c r="N77" s="244"/>
      <c r="O77" s="269"/>
      <c r="P77" s="232"/>
      <c r="Q77" s="278"/>
      <c r="R77" s="235"/>
      <c r="S77" s="293"/>
      <c r="V77" s="238"/>
    </row>
    <row r="78" spans="1:26" x14ac:dyDescent="0.35">
      <c r="A78" s="197"/>
      <c r="B78" s="241"/>
      <c r="C78" s="125" t="s">
        <v>360</v>
      </c>
      <c r="D78" s="108" t="s">
        <v>281</v>
      </c>
      <c r="E78" s="266"/>
      <c r="F78" s="260"/>
      <c r="G78" s="260"/>
      <c r="H78" s="260"/>
      <c r="I78" s="244"/>
      <c r="J78" s="244"/>
      <c r="K78" s="244"/>
      <c r="L78" s="244"/>
      <c r="M78" s="244"/>
      <c r="N78" s="244"/>
      <c r="O78" s="269"/>
      <c r="P78" s="232"/>
      <c r="Q78" s="278"/>
      <c r="R78" s="235"/>
      <c r="S78" s="293"/>
      <c r="V78" s="238"/>
    </row>
    <row r="79" spans="1:26" x14ac:dyDescent="0.35">
      <c r="A79" s="197"/>
      <c r="B79" s="241"/>
      <c r="C79" s="125" t="s">
        <v>361</v>
      </c>
      <c r="D79" s="108" t="s">
        <v>281</v>
      </c>
      <c r="E79" s="266"/>
      <c r="F79" s="260"/>
      <c r="G79" s="260"/>
      <c r="H79" s="260"/>
      <c r="I79" s="244"/>
      <c r="J79" s="244"/>
      <c r="K79" s="244"/>
      <c r="L79" s="244"/>
      <c r="M79" s="244"/>
      <c r="N79" s="244"/>
      <c r="O79" s="269"/>
      <c r="P79" s="232"/>
      <c r="Q79" s="278"/>
      <c r="R79" s="235"/>
      <c r="S79" s="293"/>
      <c r="V79" s="238"/>
    </row>
    <row r="80" spans="1:26" ht="91.5" customHeight="1" thickBot="1" x14ac:dyDescent="0.4">
      <c r="A80" s="198"/>
      <c r="B80" s="242"/>
      <c r="C80" s="130" t="s">
        <v>362</v>
      </c>
      <c r="D80" s="108" t="s">
        <v>289</v>
      </c>
      <c r="E80" s="267"/>
      <c r="F80" s="261"/>
      <c r="G80" s="261"/>
      <c r="H80" s="261"/>
      <c r="I80" s="256"/>
      <c r="J80" s="256"/>
      <c r="K80" s="256"/>
      <c r="L80" s="256"/>
      <c r="M80" s="256"/>
      <c r="N80" s="256"/>
      <c r="O80" s="270"/>
      <c r="P80" s="248"/>
      <c r="Q80" s="279"/>
      <c r="R80" s="258"/>
      <c r="S80" s="293"/>
      <c r="V80" s="252"/>
    </row>
    <row r="81" spans="1:26"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0</v>
      </c>
      <c r="H81" s="240">
        <f ca="1">COUNTIFS(INDIRECT("RAG!$C$"&amp;$V12&amp;":$BB$"&amp;$V12),H$11,RAG!$C$3:$BB$3,$B81)</f>
        <v>5</v>
      </c>
      <c r="I81" s="243" t="s">
        <v>282</v>
      </c>
      <c r="J81" s="243" t="s">
        <v>335</v>
      </c>
      <c r="K81" s="243" t="s">
        <v>321</v>
      </c>
      <c r="L81" s="243" t="s">
        <v>285</v>
      </c>
      <c r="M81" s="243" t="s">
        <v>286</v>
      </c>
      <c r="N81" s="243" t="s">
        <v>261</v>
      </c>
      <c r="O81" s="246" t="s">
        <v>696</v>
      </c>
      <c r="P81" s="231" t="s">
        <v>289</v>
      </c>
      <c r="Q81" s="249"/>
      <c r="R81" s="249"/>
      <c r="S81" s="293"/>
      <c r="V81" s="237"/>
      <c r="Z81" t="str">
        <f>IF(R81&gt;0,B81&amp;":"&amp;R81&amp;"
","")</f>
        <v/>
      </c>
    </row>
    <row r="82" spans="1:26" x14ac:dyDescent="0.35">
      <c r="A82" s="201"/>
      <c r="B82" s="241"/>
      <c r="C82" s="125" t="s">
        <v>364</v>
      </c>
      <c r="D82" s="108" t="s">
        <v>281</v>
      </c>
      <c r="E82" s="254"/>
      <c r="F82" s="241"/>
      <c r="G82" s="241"/>
      <c r="H82" s="241"/>
      <c r="I82" s="244"/>
      <c r="J82" s="244"/>
      <c r="K82" s="244"/>
      <c r="L82" s="244"/>
      <c r="M82" s="244"/>
      <c r="N82" s="244"/>
      <c r="O82" s="187"/>
      <c r="P82" s="232"/>
      <c r="Q82" s="250"/>
      <c r="R82" s="250"/>
      <c r="S82" s="293"/>
      <c r="V82" s="238"/>
    </row>
    <row r="83" spans="1:26" x14ac:dyDescent="0.35">
      <c r="A83" s="201"/>
      <c r="B83" s="241"/>
      <c r="C83" s="125" t="s">
        <v>365</v>
      </c>
      <c r="D83" s="108" t="s">
        <v>289</v>
      </c>
      <c r="E83" s="254"/>
      <c r="F83" s="241"/>
      <c r="G83" s="241"/>
      <c r="H83" s="241"/>
      <c r="I83" s="244"/>
      <c r="J83" s="244"/>
      <c r="K83" s="244"/>
      <c r="L83" s="244"/>
      <c r="M83" s="244"/>
      <c r="N83" s="244"/>
      <c r="O83" s="187"/>
      <c r="P83" s="232"/>
      <c r="Q83" s="250"/>
      <c r="R83" s="250"/>
      <c r="S83" s="293"/>
      <c r="V83" s="238"/>
    </row>
    <row r="84" spans="1:26" x14ac:dyDescent="0.35">
      <c r="A84" s="201"/>
      <c r="B84" s="241"/>
      <c r="C84" s="131" t="s">
        <v>366</v>
      </c>
      <c r="D84" s="108" t="s">
        <v>289</v>
      </c>
      <c r="E84" s="254"/>
      <c r="F84" s="241"/>
      <c r="G84" s="241"/>
      <c r="H84" s="241"/>
      <c r="I84" s="244"/>
      <c r="J84" s="244"/>
      <c r="K84" s="244"/>
      <c r="L84" s="244"/>
      <c r="M84" s="244"/>
      <c r="N84" s="244"/>
      <c r="O84" s="187"/>
      <c r="P84" s="232"/>
      <c r="Q84" s="250"/>
      <c r="R84" s="250"/>
      <c r="S84" s="293"/>
      <c r="V84" s="238"/>
    </row>
    <row r="85" spans="1:26" ht="29" x14ac:dyDescent="0.35">
      <c r="A85" s="201"/>
      <c r="B85" s="241"/>
      <c r="C85" s="131" t="s">
        <v>367</v>
      </c>
      <c r="D85" s="108" t="s">
        <v>289</v>
      </c>
      <c r="E85" s="254"/>
      <c r="F85" s="241"/>
      <c r="G85" s="241"/>
      <c r="H85" s="241"/>
      <c r="I85" s="244"/>
      <c r="J85" s="244"/>
      <c r="K85" s="244"/>
      <c r="L85" s="244"/>
      <c r="M85" s="244"/>
      <c r="N85" s="244"/>
      <c r="O85" s="187"/>
      <c r="P85" s="232"/>
      <c r="Q85" s="250"/>
      <c r="R85" s="250"/>
      <c r="S85" s="293"/>
      <c r="V85" s="238"/>
    </row>
    <row r="86" spans="1:26" ht="29" x14ac:dyDescent="0.35">
      <c r="A86" s="201"/>
      <c r="B86" s="241"/>
      <c r="C86" s="131" t="s">
        <v>368</v>
      </c>
      <c r="D86" s="108" t="s">
        <v>281</v>
      </c>
      <c r="E86" s="254"/>
      <c r="F86" s="241"/>
      <c r="G86" s="241"/>
      <c r="H86" s="241"/>
      <c r="I86" s="244"/>
      <c r="J86" s="244"/>
      <c r="K86" s="244"/>
      <c r="L86" s="244"/>
      <c r="M86" s="244"/>
      <c r="N86" s="244"/>
      <c r="O86" s="187"/>
      <c r="P86" s="232"/>
      <c r="Q86" s="250"/>
      <c r="R86" s="250"/>
      <c r="S86" s="293"/>
      <c r="V86" s="238"/>
    </row>
    <row r="87" spans="1:26" ht="15" thickBot="1" x14ac:dyDescent="0.4">
      <c r="A87" s="200"/>
      <c r="B87" s="242"/>
      <c r="C87" s="129" t="s">
        <v>369</v>
      </c>
      <c r="D87" s="108" t="s">
        <v>289</v>
      </c>
      <c r="E87" s="255"/>
      <c r="F87" s="242"/>
      <c r="G87" s="242"/>
      <c r="H87" s="242"/>
      <c r="I87" s="256"/>
      <c r="J87" s="256"/>
      <c r="K87" s="256"/>
      <c r="L87" s="256"/>
      <c r="M87" s="256"/>
      <c r="N87" s="256"/>
      <c r="O87" s="247"/>
      <c r="P87" s="248"/>
      <c r="Q87" s="251"/>
      <c r="R87" s="251"/>
      <c r="S87" s="293"/>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43" t="s">
        <v>231</v>
      </c>
      <c r="J88" s="243" t="s">
        <v>231</v>
      </c>
      <c r="K88" s="243" t="s">
        <v>231</v>
      </c>
      <c r="L88" s="243" t="s">
        <v>231</v>
      </c>
      <c r="M88" s="243" t="s">
        <v>231</v>
      </c>
      <c r="N88" s="243"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44"/>
      <c r="J89" s="244"/>
      <c r="K89" s="244"/>
      <c r="L89" s="244"/>
      <c r="M89" s="244"/>
      <c r="N89" s="244"/>
      <c r="O89" s="187"/>
      <c r="P89" s="232"/>
      <c r="Q89" s="235"/>
      <c r="R89" s="235"/>
      <c r="S89" s="293"/>
      <c r="V89" s="238"/>
    </row>
    <row r="90" spans="1:26" x14ac:dyDescent="0.35">
      <c r="A90" s="201"/>
      <c r="B90" s="241"/>
      <c r="C90" s="131" t="s">
        <v>373</v>
      </c>
      <c r="D90" s="108" t="s">
        <v>289</v>
      </c>
      <c r="E90" s="254"/>
      <c r="F90" s="241"/>
      <c r="G90" s="241"/>
      <c r="H90" s="241"/>
      <c r="I90" s="244"/>
      <c r="J90" s="244"/>
      <c r="K90" s="244"/>
      <c r="L90" s="244"/>
      <c r="M90" s="244"/>
      <c r="N90" s="244"/>
      <c r="O90" s="187"/>
      <c r="P90" s="232"/>
      <c r="Q90" s="235"/>
      <c r="R90" s="235"/>
      <c r="S90" s="293"/>
      <c r="V90" s="238"/>
    </row>
    <row r="91" spans="1:26" ht="77.5" customHeight="1" thickBot="1" x14ac:dyDescent="0.4">
      <c r="A91" s="202"/>
      <c r="B91" s="242"/>
      <c r="C91" s="133" t="s">
        <v>374</v>
      </c>
      <c r="D91" s="143" t="s">
        <v>281</v>
      </c>
      <c r="E91" s="255"/>
      <c r="F91" s="242"/>
      <c r="G91" s="242"/>
      <c r="H91" s="242"/>
      <c r="I91" s="245"/>
      <c r="J91" s="245"/>
      <c r="K91" s="245"/>
      <c r="L91" s="245"/>
      <c r="M91" s="245"/>
      <c r="N91" s="245"/>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7S8cyTSuMqwgTLPP2lYSVTJ9tebE6ixy9e++G314pvCgIXxiuHv6w8wKHh9SjsUY+CLXP0giv3ExmDtc+LfM5w==" saltValue="XzBzNDrP7J3rKkjULjnX5w=="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O24:O31"/>
    <mergeCell ref="P24:P31"/>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A46:A50"/>
    <mergeCell ref="B46:B50"/>
    <mergeCell ref="E46:E50"/>
    <mergeCell ref="F46:F50"/>
    <mergeCell ref="G46:G50"/>
    <mergeCell ref="I40:I45"/>
    <mergeCell ref="J40:J45"/>
    <mergeCell ref="K40:K45"/>
    <mergeCell ref="L40:L45"/>
    <mergeCell ref="M40:M45"/>
    <mergeCell ref="N40:N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3391" priority="1">
      <formula>$D12="No"</formula>
    </cfRule>
  </conditionalFormatting>
  <conditionalFormatting sqref="F12:F91">
    <cfRule type="cellIs" dxfId="3390" priority="4" operator="greaterThan">
      <formula>0</formula>
    </cfRule>
  </conditionalFormatting>
  <conditionalFormatting sqref="G12:G91">
    <cfRule type="cellIs" dxfId="3389" priority="3" operator="greaterThan">
      <formula>0</formula>
    </cfRule>
  </conditionalFormatting>
  <conditionalFormatting sqref="H12:H91">
    <cfRule type="cellIs" dxfId="3388" priority="2" operator="greaterThan">
      <formula>0</formula>
    </cfRule>
  </conditionalFormatting>
  <conditionalFormatting sqref="N12">
    <cfRule type="cellIs" dxfId="3387" priority="141" operator="equal">
      <formula>"Significant Positive"</formula>
    </cfRule>
    <cfRule type="cellIs" dxfId="3386" priority="140" operator="equal">
      <formula>"Minor Positive"</formula>
    </cfRule>
    <cfRule type="cellIs" dxfId="3385" priority="139" operator="equal">
      <formula>"Significant Negative"</formula>
    </cfRule>
    <cfRule type="cellIs" dxfId="3384" priority="138" operator="equal">
      <formula>"Minor Negative"</formula>
    </cfRule>
    <cfRule type="cellIs" dxfId="3383" priority="142" operator="equal">
      <formula>"Neutral"</formula>
    </cfRule>
  </conditionalFormatting>
  <conditionalFormatting sqref="N22">
    <cfRule type="cellIs" dxfId="3382" priority="136" operator="equal">
      <formula>"Significant Positive"</formula>
    </cfRule>
    <cfRule type="cellIs" dxfId="3381" priority="135" operator="equal">
      <formula>"Minor Positive"</formula>
    </cfRule>
    <cfRule type="cellIs" dxfId="3380" priority="134" operator="equal">
      <formula>"Neutral"</formula>
    </cfRule>
    <cfRule type="cellIs" dxfId="3379" priority="133" operator="equal">
      <formula>"Uncertain"</formula>
    </cfRule>
    <cfRule type="cellIs" dxfId="3378" priority="132" operator="equal">
      <formula>"Minor Negative"</formula>
    </cfRule>
    <cfRule type="cellIs" dxfId="3377" priority="131" operator="equal">
      <formula>"Significant Negative"</formula>
    </cfRule>
  </conditionalFormatting>
  <conditionalFormatting sqref="N24">
    <cfRule type="cellIs" dxfId="3376" priority="127" operator="equal">
      <formula>"Uncertain"</formula>
    </cfRule>
    <cfRule type="cellIs" dxfId="3375" priority="130" operator="equal">
      <formula>"Significant Positive"</formula>
    </cfRule>
    <cfRule type="cellIs" dxfId="3374" priority="129" operator="equal">
      <formula>"Minor Positive"</formula>
    </cfRule>
    <cfRule type="cellIs" dxfId="3373" priority="126" operator="equal">
      <formula>"Minor Negative"</formula>
    </cfRule>
    <cfRule type="cellIs" dxfId="3372" priority="125" operator="equal">
      <formula>"Significant Negative"</formula>
    </cfRule>
    <cfRule type="cellIs" dxfId="3371" priority="128" operator="equal">
      <formula>"Neutral"</formula>
    </cfRule>
  </conditionalFormatting>
  <conditionalFormatting sqref="N32">
    <cfRule type="cellIs" dxfId="3370" priority="119" operator="equal">
      <formula>"Significant Negative"</formula>
    </cfRule>
    <cfRule type="cellIs" dxfId="3369" priority="122" operator="equal">
      <formula>"Neutral"</formula>
    </cfRule>
    <cfRule type="cellIs" dxfId="3368" priority="124" operator="equal">
      <formula>"Significant Positive"</formula>
    </cfRule>
    <cfRule type="cellIs" dxfId="3367" priority="123" operator="equal">
      <formula>"Minor Positive"</formula>
    </cfRule>
    <cfRule type="cellIs" dxfId="3366" priority="121" operator="equal">
      <formula>"Uncertain"</formula>
    </cfRule>
    <cfRule type="cellIs" dxfId="3365" priority="120" operator="equal">
      <formula>"Minor Negative"</formula>
    </cfRule>
  </conditionalFormatting>
  <conditionalFormatting sqref="N40">
    <cfRule type="cellIs" dxfId="3364" priority="143" operator="equal">
      <formula>"Significant Negative"</formula>
    </cfRule>
    <cfRule type="cellIs" dxfId="3363" priority="148" operator="equal">
      <formula>"Significant Positive"</formula>
    </cfRule>
    <cfRule type="cellIs" dxfId="3362" priority="144" operator="equal">
      <formula>"Minor Negative"</formula>
    </cfRule>
    <cfRule type="cellIs" dxfId="3361" priority="145" operator="equal">
      <formula>"Uncertain"</formula>
    </cfRule>
    <cfRule type="cellIs" dxfId="3360" priority="146" operator="equal">
      <formula>"Neutral"</formula>
    </cfRule>
    <cfRule type="cellIs" dxfId="3359" priority="147" operator="equal">
      <formula>"Minor Positive"</formula>
    </cfRule>
  </conditionalFormatting>
  <conditionalFormatting sqref="N46">
    <cfRule type="cellIs" dxfId="3358" priority="118" operator="equal">
      <formula>"Significant Positive"</formula>
    </cfRule>
    <cfRule type="cellIs" dxfId="3357" priority="117" operator="equal">
      <formula>"Minor Positive"</formula>
    </cfRule>
    <cfRule type="cellIs" dxfId="3356" priority="114" operator="equal">
      <formula>"Minor Negative"</formula>
    </cfRule>
    <cfRule type="cellIs" dxfId="3355" priority="115" operator="equal">
      <formula>"Uncertain"</formula>
    </cfRule>
    <cfRule type="cellIs" dxfId="3354" priority="113" operator="equal">
      <formula>"Significant Negative"</formula>
    </cfRule>
    <cfRule type="cellIs" dxfId="3353" priority="116" operator="equal">
      <formula>"Neutral"</formula>
    </cfRule>
  </conditionalFormatting>
  <conditionalFormatting sqref="N51">
    <cfRule type="cellIs" dxfId="3352" priority="111" operator="equal">
      <formula>"Minor Positive"</formula>
    </cfRule>
    <cfRule type="cellIs" dxfId="3351" priority="107" operator="equal">
      <formula>"Significant Negative"</formula>
    </cfRule>
    <cfRule type="cellIs" dxfId="3350" priority="108" operator="equal">
      <formula>"Minor Negative"</formula>
    </cfRule>
    <cfRule type="cellIs" dxfId="3349" priority="110" operator="equal">
      <formula>"Neutral"</formula>
    </cfRule>
    <cfRule type="cellIs" dxfId="3348" priority="112" operator="equal">
      <formula>"Significant Positive"</formula>
    </cfRule>
    <cfRule type="cellIs" dxfId="3347" priority="109" operator="equal">
      <formula>"Uncertain"</formula>
    </cfRule>
  </conditionalFormatting>
  <conditionalFormatting sqref="N53">
    <cfRule type="cellIs" dxfId="3346" priority="21" operator="equal">
      <formula>"Minor Negative"</formula>
    </cfRule>
    <cfRule type="cellIs" dxfId="3345" priority="22" operator="equal">
      <formula>"Uncertain"</formula>
    </cfRule>
    <cfRule type="cellIs" dxfId="3344" priority="23" operator="equal">
      <formula>"Neutral"</formula>
    </cfRule>
    <cfRule type="cellIs" dxfId="3343" priority="25" operator="equal">
      <formula>"Significant Positive"</formula>
    </cfRule>
    <cfRule type="cellIs" dxfId="3342" priority="24" operator="equal">
      <formula>"Minor Positive"</formula>
    </cfRule>
    <cfRule type="cellIs" dxfId="3341" priority="20" operator="equal">
      <formula>"Significant Negative"</formula>
    </cfRule>
  </conditionalFormatting>
  <conditionalFormatting sqref="N58">
    <cfRule type="cellIs" dxfId="3340" priority="11" operator="equal">
      <formula>"Neutral"</formula>
    </cfRule>
    <cfRule type="cellIs" dxfId="3339" priority="12" operator="equal">
      <formula>"Minor Positive"</formula>
    </cfRule>
    <cfRule type="cellIs" dxfId="3338" priority="13" operator="equal">
      <formula>"Significant Positive"</formula>
    </cfRule>
    <cfRule type="cellIs" dxfId="3337" priority="10" operator="equal">
      <formula>"Uncertain"</formula>
    </cfRule>
    <cfRule type="cellIs" dxfId="3336" priority="9" operator="equal">
      <formula>"Minor Negative"</formula>
    </cfRule>
    <cfRule type="cellIs" dxfId="3335" priority="8" operator="equal">
      <formula>"Significant Negative"</formula>
    </cfRule>
  </conditionalFormatting>
  <conditionalFormatting sqref="N61">
    <cfRule type="cellIs" dxfId="3334" priority="18" operator="equal">
      <formula>"Minor Positive"</formula>
    </cfRule>
    <cfRule type="cellIs" dxfId="3333" priority="14" operator="equal">
      <formula>"Significant Negative"</formula>
    </cfRule>
    <cfRule type="cellIs" dxfId="3332" priority="19" operator="equal">
      <formula>"Significant Positive"</formula>
    </cfRule>
    <cfRule type="cellIs" dxfId="3331" priority="15" operator="equal">
      <formula>"Minor Negative"</formula>
    </cfRule>
    <cfRule type="cellIs" dxfId="3330" priority="16" operator="equal">
      <formula>"Uncertain"</formula>
    </cfRule>
    <cfRule type="cellIs" dxfId="3329" priority="17" operator="equal">
      <formula>"Neutral"</formula>
    </cfRule>
  </conditionalFormatting>
  <conditionalFormatting sqref="N69">
    <cfRule type="cellIs" dxfId="3328" priority="32" operator="equal">
      <formula>"Significant Negative"</formula>
    </cfRule>
    <cfRule type="cellIs" dxfId="3327" priority="37" operator="equal">
      <formula>"Significant Positive"</formula>
    </cfRule>
    <cfRule type="cellIs" dxfId="3326" priority="36" operator="equal">
      <formula>"Minor Positive"</formula>
    </cfRule>
    <cfRule type="cellIs" dxfId="3325" priority="35" operator="equal">
      <formula>"Neutral"</formula>
    </cfRule>
    <cfRule type="cellIs" dxfId="3324" priority="34" operator="equal">
      <formula>"Uncertain"</formula>
    </cfRule>
    <cfRule type="cellIs" dxfId="3323" priority="33" operator="equal">
      <formula>"Minor Negative"</formula>
    </cfRule>
  </conditionalFormatting>
  <conditionalFormatting sqref="N76">
    <cfRule type="cellIs" dxfId="3322" priority="74" operator="equal">
      <formula>"Neutral"</formula>
    </cfRule>
    <cfRule type="cellIs" dxfId="3321" priority="75" operator="equal">
      <formula>"Minor Positive"</formula>
    </cfRule>
    <cfRule type="cellIs" dxfId="3320" priority="76" operator="equal">
      <formula>"Significant Positive"</formula>
    </cfRule>
    <cfRule type="cellIs" dxfId="3319" priority="73" operator="equal">
      <formula>"Uncertain"</formula>
    </cfRule>
    <cfRule type="cellIs" dxfId="3318" priority="72" operator="equal">
      <formula>"Minor Negative"</formula>
    </cfRule>
    <cfRule type="cellIs" dxfId="3317" priority="71" operator="equal">
      <formula>"Significant Negative"</formula>
    </cfRule>
  </conditionalFormatting>
  <conditionalFormatting sqref="N81">
    <cfRule type="cellIs" dxfId="3316" priority="66" operator="equal">
      <formula>"Minor Negative"</formula>
    </cfRule>
    <cfRule type="cellIs" dxfId="3315" priority="65" operator="equal">
      <formula>"Significant Negative"</formula>
    </cfRule>
    <cfRule type="cellIs" dxfId="3314" priority="68" operator="equal">
      <formula>"Neutral"</formula>
    </cfRule>
    <cfRule type="cellIs" dxfId="3313" priority="67" operator="equal">
      <formula>"Uncertain"</formula>
    </cfRule>
    <cfRule type="cellIs" dxfId="3312" priority="70" operator="equal">
      <formula>"Significant Positive"</formula>
    </cfRule>
    <cfRule type="cellIs" dxfId="3311" priority="69" operator="equal">
      <formula>"Minor Positive"</formula>
    </cfRule>
  </conditionalFormatting>
  <conditionalFormatting sqref="N88">
    <cfRule type="cellIs" dxfId="3310" priority="64" operator="equal">
      <formula>"Significant Positive"</formula>
    </cfRule>
    <cfRule type="cellIs" dxfId="3309" priority="59" operator="equal">
      <formula>"Significant Negative"</formula>
    </cfRule>
    <cfRule type="cellIs" dxfId="3308" priority="60" operator="equal">
      <formula>"Minor Negative"</formula>
    </cfRule>
    <cfRule type="cellIs" dxfId="3307" priority="61" operator="equal">
      <formula>"Uncertain"</formula>
    </cfRule>
    <cfRule type="cellIs" dxfId="3306" priority="62" operator="equal">
      <formula>"Neutral"</formula>
    </cfRule>
    <cfRule type="cellIs" dxfId="3305" priority="63" operator="equal">
      <formula>"Minor Positive"</formula>
    </cfRule>
  </conditionalFormatting>
  <dataValidations count="10">
    <dataValidation type="list" allowBlank="1" showInputMessage="1" showErrorMessage="1" sqref="N81:N87" xr:uid="{E48DE6FA-8FAC-4CB3-B72F-2B7E9FD34559}">
      <formula1>"Significant Positive,Minor Positive,Neitral,Uncertain,Minor Negative, Significant Negative"</formula1>
    </dataValidation>
    <dataValidation type="list" allowBlank="1" showInputMessage="1" showErrorMessage="1" sqref="M12:M39 M46:M91" xr:uid="{AF19C1BA-EBC4-4036-8A9A-00D1687D8548}">
      <formula1>"Permanent/Irreversible,Permanant/Reversible,Temporary/Irreversible,Temporary/Reversible,N/A"</formula1>
    </dataValidation>
    <dataValidation type="list" allowBlank="1" showInputMessage="1" showErrorMessage="1" sqref="P88:P91 P61:P68" xr:uid="{A75A4200-C096-424C-BD1D-8587EC17F7C0}">
      <formula1>"Yes,No"</formula1>
    </dataValidation>
    <dataValidation type="list" allowBlank="1" showInputMessage="1" showErrorMessage="1" sqref="M40:M45" xr:uid="{672B1F37-E93E-4851-B576-4EACF3744888}">
      <formula1>"nt/Irreversible,Permenant/Reversible,Temporary/Irreversible,Temporary/Reversible,N/A"</formula1>
    </dataValidation>
    <dataValidation type="list" allowBlank="1" showInputMessage="1" showErrorMessage="1" sqref="D12:D91" xr:uid="{9090AD1A-20F5-4D44-AF1F-B56E9D3D05B5}">
      <formula1>"Yes, No"</formula1>
    </dataValidation>
    <dataValidation type="list" allowBlank="1" showInputMessage="1" showErrorMessage="1" sqref="N12 N88:N91 N22:N39 N46:N80" xr:uid="{78F43D9E-10D2-45EF-9A35-6F0C2197097C}">
      <formula1>"Significant Positive,Minor Positive,Neutral,Uncertain,Minor Negative,Significant Negative"</formula1>
    </dataValidation>
    <dataValidation type="list" allowBlank="1" showInputMessage="1" showErrorMessage="1" sqref="L12 L22:L91" xr:uid="{0888844B-53E1-40A7-AE4C-4EC02F4CCA7D}">
      <formula1>"Localised,District-wide,Regional,National,N/A"</formula1>
    </dataValidation>
    <dataValidation type="list" allowBlank="1" showInputMessage="1" showErrorMessage="1" sqref="K12 K22:K91" xr:uid="{BC166719-ABD4-4A30-9F0C-FC36C7C2FCEB}">
      <formula1>"Short(&lt;5yrs),Short/Medium,Medium(10yrs),Medium/Long,Long(20+yrs),N/A"</formula1>
    </dataValidation>
    <dataValidation type="list" allowBlank="1" showInputMessage="1" showErrorMessage="1" sqref="J12 J22:J91" xr:uid="{D95CEA9A-353F-4D2C-A70B-94F93BED86B0}">
      <formula1>"Low,Medium,High,N/A"</formula1>
    </dataValidation>
    <dataValidation type="list" allowBlank="1" showInputMessage="1" showErrorMessage="1" sqref="I12:I91" xr:uid="{B202B783-E3D5-45E8-8686-194CB0BBF57A}">
      <formula1>"Direct,Indirect,N/A"</formula1>
    </dataValidation>
  </dataValidations>
  <pageMargins left="0.7" right="0.7" top="0.75" bottom="0.75" header="0.3" footer="0.3"/>
  <pageSetup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CAB42-A965-4937-8963-2398A4A3B6FF}">
  <sheetPr codeName="Sheet42"/>
  <dimension ref="A1:Z94"/>
  <sheetViews>
    <sheetView topLeftCell="A60" zoomScale="60" zoomScaleNormal="60" workbookViewId="0">
      <selection activeCell="O76" sqref="O76:O80"/>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23.81640625" customWidth="1"/>
    <col min="18" max="18" width="33.54296875" customWidth="1"/>
    <col min="19" max="19" width="24.8164062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2.36328125" hidden="1" customWidth="1"/>
    <col min="27" max="27" width="8.54296875" customWidth="1"/>
  </cols>
  <sheetData>
    <row r="1" spans="1:26" x14ac:dyDescent="0.35">
      <c r="A1" s="74" t="s">
        <v>23</v>
      </c>
      <c r="C1" s="192" t="s">
        <v>189</v>
      </c>
      <c r="D1" s="192"/>
      <c r="E1" s="137"/>
      <c r="F1" s="137"/>
      <c r="G1" s="137"/>
      <c r="H1" s="137"/>
      <c r="I1" s="112"/>
      <c r="J1" s="112"/>
      <c r="K1" s="112"/>
      <c r="M1" s="113"/>
      <c r="N1" s="113"/>
      <c r="O1" s="113"/>
    </row>
    <row r="2" spans="1:26" x14ac:dyDescent="0.35">
      <c r="A2" s="74" t="s">
        <v>24</v>
      </c>
      <c r="B2" s="114"/>
      <c r="C2" s="187" t="s">
        <v>590</v>
      </c>
      <c r="D2" s="187"/>
      <c r="E2" s="138"/>
      <c r="F2" s="138"/>
      <c r="G2" s="138"/>
      <c r="H2" s="138"/>
      <c r="M2" s="115"/>
      <c r="N2" s="115"/>
      <c r="O2" s="115"/>
    </row>
    <row r="3" spans="1:26" x14ac:dyDescent="0.35">
      <c r="A3" s="75" t="s">
        <v>25</v>
      </c>
      <c r="B3" s="116"/>
      <c r="C3" s="247" t="s">
        <v>484</v>
      </c>
      <c r="D3" s="247"/>
      <c r="E3" s="138"/>
      <c r="F3" s="138"/>
      <c r="G3" s="138"/>
      <c r="H3" s="138"/>
      <c r="M3" s="115"/>
      <c r="N3" s="115"/>
      <c r="O3" s="115"/>
    </row>
    <row r="4" spans="1:26" ht="17.25" customHeight="1" x14ac:dyDescent="0.35">
      <c r="A4" s="135" t="s">
        <v>26</v>
      </c>
      <c r="B4" s="136"/>
      <c r="C4" s="290" t="s">
        <v>488</v>
      </c>
      <c r="D4" s="290"/>
      <c r="E4" s="134"/>
      <c r="F4" s="134"/>
      <c r="G4" s="134"/>
      <c r="H4" s="134"/>
      <c r="M4" s="115"/>
      <c r="N4" s="115"/>
      <c r="O4" s="115"/>
    </row>
    <row r="5" spans="1:26" ht="17.25" customHeight="1" x14ac:dyDescent="0.35">
      <c r="A5" s="75" t="s">
        <v>27</v>
      </c>
      <c r="B5" s="136"/>
      <c r="C5" s="175">
        <v>0.95</v>
      </c>
      <c r="D5" s="177"/>
      <c r="E5" s="134"/>
      <c r="F5" s="134"/>
      <c r="G5" s="134"/>
      <c r="H5" s="134"/>
      <c r="M5" s="115"/>
      <c r="N5" s="115"/>
      <c r="O5" s="115"/>
    </row>
    <row r="6" spans="1:26" ht="31" customHeight="1" x14ac:dyDescent="0.35">
      <c r="A6" s="75" t="s">
        <v>28</v>
      </c>
      <c r="B6" s="136"/>
      <c r="C6" s="175" t="s">
        <v>604</v>
      </c>
      <c r="D6" s="177"/>
      <c r="E6" s="134"/>
      <c r="F6" s="134"/>
      <c r="G6" s="134"/>
      <c r="H6" s="134"/>
      <c r="M6" s="115"/>
      <c r="N6" s="115"/>
      <c r="O6" s="115"/>
    </row>
    <row r="7" spans="1:26" ht="17.25" customHeight="1" x14ac:dyDescent="0.35">
      <c r="A7" s="75" t="s">
        <v>29</v>
      </c>
      <c r="B7" s="136"/>
      <c r="C7" s="175" t="s">
        <v>270</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281</v>
      </c>
      <c r="E12" s="266" t="s">
        <v>281</v>
      </c>
      <c r="F12" s="260">
        <f ca="1">COUNTIFS(INDIRECT("RAG!$C$"&amp;$V12&amp;":$BB$"&amp;$V12),F$11,RAG!$C$3:$BB$3,$B12)</f>
        <v>0</v>
      </c>
      <c r="G12" s="279">
        <f ca="1">COUNTIFS(INDIRECT("RAG!$C$"&amp;$V12&amp;":$BB$"&amp;$V12),G$11,RAG!$C$3:$BB$3,$B12)</f>
        <v>1</v>
      </c>
      <c r="H12" s="279">
        <f ca="1">COUNTIFS(INDIRECT("RAG!$C$"&amp;$V12&amp;":$BB$"&amp;$V12),H$11,RAG!$C$3:$BB$3,$B12)</f>
        <v>2</v>
      </c>
      <c r="I12" s="295" t="s">
        <v>231</v>
      </c>
      <c r="J12" s="295" t="s">
        <v>231</v>
      </c>
      <c r="K12" s="295" t="s">
        <v>231</v>
      </c>
      <c r="L12" s="295" t="s">
        <v>231</v>
      </c>
      <c r="M12" s="295" t="s">
        <v>231</v>
      </c>
      <c r="N12" s="248" t="s">
        <v>263</v>
      </c>
      <c r="O12" s="246" t="s">
        <v>747</v>
      </c>
      <c r="P12" s="277" t="s">
        <v>281</v>
      </c>
      <c r="Q12" s="234" t="s">
        <v>483</v>
      </c>
      <c r="R12" s="249"/>
      <c r="S12" s="293"/>
      <c r="V12" s="237">
        <f>MATCH(C1, RAG!$B$1:B$60, 0)</f>
        <v>9</v>
      </c>
      <c r="Z12" t="str">
        <f>IF(R12&gt;0,B12&amp;":"&amp;R12&amp;"
","")</f>
        <v/>
      </c>
    </row>
    <row r="13" spans="1:26" x14ac:dyDescent="0.35">
      <c r="A13" s="197"/>
      <c r="B13" s="288"/>
      <c r="C13" s="108" t="s">
        <v>288</v>
      </c>
      <c r="D13" s="108" t="s">
        <v>289</v>
      </c>
      <c r="E13" s="266"/>
      <c r="F13" s="260"/>
      <c r="G13" s="260"/>
      <c r="H13" s="260"/>
      <c r="I13" s="296"/>
      <c r="J13" s="296"/>
      <c r="K13" s="296"/>
      <c r="L13" s="296"/>
      <c r="M13" s="296"/>
      <c r="N13" s="266"/>
      <c r="O13" s="187"/>
      <c r="P13" s="278"/>
      <c r="Q13" s="235"/>
      <c r="R13" s="250"/>
      <c r="S13" s="293"/>
      <c r="V13" s="238"/>
    </row>
    <row r="14" spans="1:26" x14ac:dyDescent="0.35">
      <c r="A14" s="197"/>
      <c r="B14" s="288"/>
      <c r="C14" s="108" t="s">
        <v>290</v>
      </c>
      <c r="D14" s="108" t="s">
        <v>289</v>
      </c>
      <c r="E14" s="266"/>
      <c r="F14" s="260"/>
      <c r="G14" s="260"/>
      <c r="H14" s="260"/>
      <c r="I14" s="296"/>
      <c r="J14" s="296"/>
      <c r="K14" s="296"/>
      <c r="L14" s="296"/>
      <c r="M14" s="296"/>
      <c r="N14" s="266"/>
      <c r="O14" s="187"/>
      <c r="P14" s="278"/>
      <c r="Q14" s="235"/>
      <c r="R14" s="250"/>
      <c r="S14" s="293"/>
      <c r="V14" s="238"/>
    </row>
    <row r="15" spans="1:26" x14ac:dyDescent="0.35">
      <c r="A15" s="197"/>
      <c r="B15" s="288"/>
      <c r="C15" s="108" t="s">
        <v>291</v>
      </c>
      <c r="D15" s="108" t="s">
        <v>281</v>
      </c>
      <c r="E15" s="266"/>
      <c r="F15" s="260"/>
      <c r="G15" s="260"/>
      <c r="H15" s="260"/>
      <c r="I15" s="296"/>
      <c r="J15" s="296"/>
      <c r="K15" s="296"/>
      <c r="L15" s="296"/>
      <c r="M15" s="296"/>
      <c r="N15" s="266"/>
      <c r="O15" s="187"/>
      <c r="P15" s="278"/>
      <c r="Q15" s="235"/>
      <c r="R15" s="250"/>
      <c r="S15" s="293"/>
      <c r="V15" s="238"/>
    </row>
    <row r="16" spans="1:26" ht="14.5" customHeight="1" x14ac:dyDescent="0.35">
      <c r="A16" s="197"/>
      <c r="B16" s="288"/>
      <c r="C16" s="108" t="s">
        <v>292</v>
      </c>
      <c r="D16" s="108" t="s">
        <v>281</v>
      </c>
      <c r="E16" s="266"/>
      <c r="F16" s="260"/>
      <c r="G16" s="260"/>
      <c r="H16" s="260"/>
      <c r="I16" s="296"/>
      <c r="J16" s="296"/>
      <c r="K16" s="296"/>
      <c r="L16" s="296"/>
      <c r="M16" s="296"/>
      <c r="N16" s="266"/>
      <c r="O16" s="187"/>
      <c r="P16" s="278"/>
      <c r="Q16" s="235"/>
      <c r="R16" s="250"/>
      <c r="S16" s="293"/>
      <c r="V16" s="238"/>
    </row>
    <row r="17" spans="1:26" x14ac:dyDescent="0.35">
      <c r="A17" s="197"/>
      <c r="B17" s="288"/>
      <c r="C17" s="108" t="s">
        <v>293</v>
      </c>
      <c r="D17" s="108" t="s">
        <v>281</v>
      </c>
      <c r="E17" s="266"/>
      <c r="F17" s="260"/>
      <c r="G17" s="260"/>
      <c r="H17" s="260"/>
      <c r="I17" s="296"/>
      <c r="J17" s="296"/>
      <c r="K17" s="296"/>
      <c r="L17" s="296"/>
      <c r="M17" s="296"/>
      <c r="N17" s="266"/>
      <c r="O17" s="187"/>
      <c r="P17" s="278"/>
      <c r="Q17" s="235"/>
      <c r="R17" s="250"/>
      <c r="S17" s="293"/>
      <c r="V17" s="238"/>
    </row>
    <row r="18" spans="1:26" ht="14.5" customHeight="1" x14ac:dyDescent="0.35">
      <c r="A18" s="197"/>
      <c r="B18" s="288"/>
      <c r="C18" s="108" t="s">
        <v>294</v>
      </c>
      <c r="D18" s="108" t="s">
        <v>281</v>
      </c>
      <c r="E18" s="266"/>
      <c r="F18" s="260"/>
      <c r="G18" s="260"/>
      <c r="H18" s="260"/>
      <c r="I18" s="296"/>
      <c r="J18" s="296"/>
      <c r="K18" s="296"/>
      <c r="L18" s="296"/>
      <c r="M18" s="296"/>
      <c r="N18" s="266"/>
      <c r="O18" s="187"/>
      <c r="P18" s="278"/>
      <c r="Q18" s="235"/>
      <c r="R18" s="250"/>
      <c r="S18" s="293"/>
      <c r="V18" s="238"/>
    </row>
    <row r="19" spans="1:26" x14ac:dyDescent="0.35">
      <c r="A19" s="197"/>
      <c r="B19" s="288"/>
      <c r="C19" s="108" t="s">
        <v>295</v>
      </c>
      <c r="D19" s="108" t="s">
        <v>281</v>
      </c>
      <c r="E19" s="266"/>
      <c r="F19" s="260"/>
      <c r="G19" s="260"/>
      <c r="H19" s="260"/>
      <c r="I19" s="296"/>
      <c r="J19" s="296"/>
      <c r="K19" s="296"/>
      <c r="L19" s="296"/>
      <c r="M19" s="296"/>
      <c r="N19" s="266"/>
      <c r="O19" s="187"/>
      <c r="P19" s="278"/>
      <c r="Q19" s="235"/>
      <c r="R19" s="250"/>
      <c r="S19" s="293"/>
      <c r="V19" s="238"/>
    </row>
    <row r="20" spans="1:26" ht="29" x14ac:dyDescent="0.35">
      <c r="A20" s="197"/>
      <c r="B20" s="288"/>
      <c r="C20" s="108" t="s">
        <v>296</v>
      </c>
      <c r="D20" s="108" t="s">
        <v>281</v>
      </c>
      <c r="E20" s="266"/>
      <c r="F20" s="260"/>
      <c r="G20" s="260"/>
      <c r="H20" s="260"/>
      <c r="I20" s="296"/>
      <c r="J20" s="296"/>
      <c r="K20" s="296"/>
      <c r="L20" s="296"/>
      <c r="M20" s="296"/>
      <c r="N20" s="266"/>
      <c r="O20" s="187"/>
      <c r="P20" s="278"/>
      <c r="Q20" s="235"/>
      <c r="R20" s="250"/>
      <c r="S20" s="293"/>
      <c r="V20" s="238"/>
    </row>
    <row r="21" spans="1:26" ht="15" thickBot="1" x14ac:dyDescent="0.4">
      <c r="A21" s="198"/>
      <c r="B21" s="289"/>
      <c r="C21" s="121" t="s">
        <v>297</v>
      </c>
      <c r="D21" s="108" t="s">
        <v>281</v>
      </c>
      <c r="E21" s="267"/>
      <c r="F21" s="261"/>
      <c r="G21" s="261"/>
      <c r="H21" s="261"/>
      <c r="I21" s="297"/>
      <c r="J21" s="297"/>
      <c r="K21" s="297"/>
      <c r="L21" s="297"/>
      <c r="M21" s="297"/>
      <c r="N21" s="267"/>
      <c r="O21" s="247"/>
      <c r="P21" s="279"/>
      <c r="Q21" s="258"/>
      <c r="R21" s="251"/>
      <c r="S21" s="293"/>
      <c r="V21" s="252"/>
    </row>
    <row r="22" spans="1:26" ht="39" customHeight="1" x14ac:dyDescent="0.35">
      <c r="A22" s="199" t="s">
        <v>71</v>
      </c>
      <c r="B22" s="240" t="s">
        <v>96</v>
      </c>
      <c r="C22" s="119" t="s">
        <v>298</v>
      </c>
      <c r="D22" s="119" t="s">
        <v>281</v>
      </c>
      <c r="E22" s="265" t="s">
        <v>281</v>
      </c>
      <c r="F22" s="259">
        <f ca="1">COUNTIFS(INDIRECT("RAG!$C$"&amp;$V12&amp;":$BB$"&amp;$V12),F$11,RAG!$C$3:$BB$3,$B22)</f>
        <v>0</v>
      </c>
      <c r="G22" s="259">
        <f ca="1">COUNTIFS(INDIRECT("RAG!$C$"&amp;$V12&amp;":$BB$"&amp;$V12),G$11,RAG!$C$3:$BB$3,$B22)</f>
        <v>2</v>
      </c>
      <c r="H22" s="259">
        <f ca="1">COUNTIFS(INDIRECT("RAG!$C$"&amp;$V12&amp;":$BB$"&amp;$V12),H$11,RAG!$C$3:$BB$3,$B22)</f>
        <v>0</v>
      </c>
      <c r="I22" s="295" t="s">
        <v>231</v>
      </c>
      <c r="J22" s="265" t="s">
        <v>231</v>
      </c>
      <c r="K22" s="265" t="s">
        <v>231</v>
      </c>
      <c r="L22" s="265" t="s">
        <v>231</v>
      </c>
      <c r="M22" s="265" t="s">
        <v>231</v>
      </c>
      <c r="N22" s="231" t="s">
        <v>263</v>
      </c>
      <c r="O22" s="246" t="s">
        <v>748</v>
      </c>
      <c r="P22" s="277" t="s">
        <v>281</v>
      </c>
      <c r="Q22" s="234" t="s">
        <v>483</v>
      </c>
      <c r="R22" s="249"/>
      <c r="S22" s="293"/>
      <c r="V22" s="237"/>
      <c r="Z22" t="str">
        <f>IF(R22&gt;0,B22&amp;":"&amp;R22&amp;"
","")</f>
        <v/>
      </c>
    </row>
    <row r="23" spans="1:26" ht="121" customHeight="1" thickBot="1" x14ac:dyDescent="0.4">
      <c r="A23" s="200"/>
      <c r="B23" s="242"/>
      <c r="C23" s="121" t="s">
        <v>301</v>
      </c>
      <c r="D23" s="108" t="s">
        <v>289</v>
      </c>
      <c r="E23" s="267"/>
      <c r="F23" s="261"/>
      <c r="G23" s="261"/>
      <c r="H23" s="261"/>
      <c r="I23" s="296"/>
      <c r="J23" s="267"/>
      <c r="K23" s="267"/>
      <c r="L23" s="267"/>
      <c r="M23" s="267"/>
      <c r="N23" s="248"/>
      <c r="O23" s="247"/>
      <c r="P23" s="279"/>
      <c r="Q23" s="258"/>
      <c r="R23" s="251"/>
      <c r="S23" s="293"/>
      <c r="V23" s="252"/>
    </row>
    <row r="24" spans="1:26" ht="72.5" x14ac:dyDescent="0.35">
      <c r="A24" s="196" t="s">
        <v>72</v>
      </c>
      <c r="B24" s="240" t="s">
        <v>97</v>
      </c>
      <c r="C24" s="122" t="s">
        <v>302</v>
      </c>
      <c r="D24" s="119" t="s">
        <v>281</v>
      </c>
      <c r="E24" s="253" t="s">
        <v>281</v>
      </c>
      <c r="F24" s="240">
        <f ca="1">COUNTIFS(INDIRECT("RAG!$C$"&amp;$V12&amp;":$BB$"&amp;$V12),F$11,RAG!$C$3:$BB$3,$B24)</f>
        <v>0</v>
      </c>
      <c r="G24" s="240">
        <f ca="1">COUNTIFS(INDIRECT("RAG!$C$"&amp;$V12&amp;":$BB$"&amp;$V12),G$11,RAG!$C$3:$BB$3,$B24)</f>
        <v>1</v>
      </c>
      <c r="H24" s="240">
        <f ca="1">COUNTIFS(INDIRECT("RAG!$C$"&amp;$V12&amp;":$BB$"&amp;$V12),H$11,RAG!$C$3:$BB$3,$B24)</f>
        <v>5</v>
      </c>
      <c r="I24" s="231" t="s">
        <v>282</v>
      </c>
      <c r="J24" s="231" t="s">
        <v>283</v>
      </c>
      <c r="K24" s="231" t="s">
        <v>299</v>
      </c>
      <c r="L24" s="231" t="s">
        <v>285</v>
      </c>
      <c r="M24" s="231" t="s">
        <v>462</v>
      </c>
      <c r="N24" s="231" t="s">
        <v>287</v>
      </c>
      <c r="O24" s="246" t="s">
        <v>727</v>
      </c>
      <c r="P24" s="277" t="s">
        <v>281</v>
      </c>
      <c r="Q24" s="249"/>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32"/>
      <c r="J25" s="232"/>
      <c r="K25" s="232"/>
      <c r="L25" s="232"/>
      <c r="M25" s="232"/>
      <c r="N25" s="232"/>
      <c r="O25" s="187"/>
      <c r="P25" s="278"/>
      <c r="Q25" s="250"/>
      <c r="R25" s="235"/>
      <c r="S25" s="293"/>
      <c r="V25" s="238"/>
    </row>
    <row r="26" spans="1:26" x14ac:dyDescent="0.35">
      <c r="A26" s="197"/>
      <c r="B26" s="241"/>
      <c r="C26" s="81" t="s">
        <v>304</v>
      </c>
      <c r="D26" s="108" t="s">
        <v>281</v>
      </c>
      <c r="E26" s="254"/>
      <c r="F26" s="241"/>
      <c r="G26" s="241"/>
      <c r="H26" s="241"/>
      <c r="I26" s="232"/>
      <c r="J26" s="232"/>
      <c r="K26" s="232"/>
      <c r="L26" s="232"/>
      <c r="M26" s="232"/>
      <c r="N26" s="232"/>
      <c r="O26" s="187"/>
      <c r="P26" s="278"/>
      <c r="Q26" s="250"/>
      <c r="R26" s="235"/>
      <c r="S26" s="293"/>
      <c r="V26" s="238"/>
    </row>
    <row r="27" spans="1:26" x14ac:dyDescent="0.35">
      <c r="A27" s="197"/>
      <c r="B27" s="241"/>
      <c r="C27" s="81" t="s">
        <v>305</v>
      </c>
      <c r="D27" s="108" t="s">
        <v>289</v>
      </c>
      <c r="E27" s="254"/>
      <c r="F27" s="241"/>
      <c r="G27" s="241"/>
      <c r="H27" s="241"/>
      <c r="I27" s="232"/>
      <c r="J27" s="232"/>
      <c r="K27" s="232"/>
      <c r="L27" s="232"/>
      <c r="M27" s="232"/>
      <c r="N27" s="232"/>
      <c r="O27" s="187"/>
      <c r="P27" s="278"/>
      <c r="Q27" s="250"/>
      <c r="R27" s="235"/>
      <c r="S27" s="293"/>
      <c r="V27" s="238"/>
    </row>
    <row r="28" spans="1:26" x14ac:dyDescent="0.35">
      <c r="A28" s="197"/>
      <c r="B28" s="241"/>
      <c r="C28" s="81" t="s">
        <v>306</v>
      </c>
      <c r="D28" s="108" t="s">
        <v>289</v>
      </c>
      <c r="E28" s="254"/>
      <c r="F28" s="241"/>
      <c r="G28" s="241"/>
      <c r="H28" s="241"/>
      <c r="I28" s="232"/>
      <c r="J28" s="232"/>
      <c r="K28" s="232"/>
      <c r="L28" s="232"/>
      <c r="M28" s="232"/>
      <c r="N28" s="232"/>
      <c r="O28" s="187"/>
      <c r="P28" s="278"/>
      <c r="Q28" s="250"/>
      <c r="R28" s="235"/>
      <c r="S28" s="293"/>
      <c r="V28" s="238"/>
    </row>
    <row r="29" spans="1:26" ht="29.15" customHeight="1" x14ac:dyDescent="0.35">
      <c r="A29" s="197"/>
      <c r="B29" s="241"/>
      <c r="C29" s="81" t="s">
        <v>307</v>
      </c>
      <c r="D29" s="108" t="s">
        <v>289</v>
      </c>
      <c r="E29" s="254"/>
      <c r="F29" s="241"/>
      <c r="G29" s="241"/>
      <c r="H29" s="241"/>
      <c r="I29" s="232"/>
      <c r="J29" s="232"/>
      <c r="K29" s="232"/>
      <c r="L29" s="232"/>
      <c r="M29" s="232"/>
      <c r="N29" s="232"/>
      <c r="O29" s="187"/>
      <c r="P29" s="278"/>
      <c r="Q29" s="250"/>
      <c r="R29" s="235"/>
      <c r="S29" s="293"/>
      <c r="V29" s="238"/>
    </row>
    <row r="30" spans="1:26" x14ac:dyDescent="0.35">
      <c r="A30" s="197"/>
      <c r="B30" s="241"/>
      <c r="C30" s="81" t="s">
        <v>308</v>
      </c>
      <c r="D30" s="108" t="s">
        <v>289</v>
      </c>
      <c r="E30" s="254"/>
      <c r="F30" s="241"/>
      <c r="G30" s="241"/>
      <c r="H30" s="241"/>
      <c r="I30" s="232"/>
      <c r="J30" s="232"/>
      <c r="K30" s="232"/>
      <c r="L30" s="232"/>
      <c r="M30" s="232"/>
      <c r="N30" s="232"/>
      <c r="O30" s="187"/>
      <c r="P30" s="278"/>
      <c r="Q30" s="250"/>
      <c r="R30" s="235"/>
      <c r="S30" s="293"/>
      <c r="V30" s="238"/>
    </row>
    <row r="31" spans="1:26" ht="29.5" thickBot="1" x14ac:dyDescent="0.4">
      <c r="A31" s="198"/>
      <c r="B31" s="242"/>
      <c r="C31" s="123" t="s">
        <v>309</v>
      </c>
      <c r="D31" s="108" t="s">
        <v>289</v>
      </c>
      <c r="E31" s="255"/>
      <c r="F31" s="242"/>
      <c r="G31" s="242"/>
      <c r="H31" s="242"/>
      <c r="I31" s="248"/>
      <c r="J31" s="248"/>
      <c r="K31" s="248"/>
      <c r="L31" s="248"/>
      <c r="M31" s="248"/>
      <c r="N31" s="248"/>
      <c r="O31" s="247"/>
      <c r="P31" s="279"/>
      <c r="Q31" s="251"/>
      <c r="R31" s="258"/>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0</v>
      </c>
      <c r="H32" s="240">
        <f ca="1">COUNTIFS(INDIRECT("RAG!$C$"&amp;$V12&amp;":$BB$"&amp;$V12),H$11,RAG!$C$3:$BB$3,$B32)</f>
        <v>4</v>
      </c>
      <c r="I32" s="231" t="s">
        <v>282</v>
      </c>
      <c r="J32" s="231" t="s">
        <v>335</v>
      </c>
      <c r="K32" s="231" t="s">
        <v>284</v>
      </c>
      <c r="L32" s="231" t="s">
        <v>285</v>
      </c>
      <c r="M32" s="231" t="s">
        <v>286</v>
      </c>
      <c r="N32" s="231" t="s">
        <v>261</v>
      </c>
      <c r="O32" s="246" t="s">
        <v>489</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32"/>
      <c r="J33" s="232"/>
      <c r="K33" s="232"/>
      <c r="L33" s="232"/>
      <c r="M33" s="232"/>
      <c r="N33" s="232"/>
      <c r="O33" s="187"/>
      <c r="P33" s="278"/>
      <c r="Q33" s="235"/>
      <c r="R33" s="235"/>
      <c r="S33" s="293"/>
      <c r="V33" s="238"/>
    </row>
    <row r="34" spans="1:26" x14ac:dyDescent="0.35">
      <c r="A34" s="197"/>
      <c r="B34" s="241"/>
      <c r="C34" s="125" t="s">
        <v>314</v>
      </c>
      <c r="D34" s="108" t="s">
        <v>281</v>
      </c>
      <c r="E34" s="254"/>
      <c r="F34" s="241"/>
      <c r="G34" s="241"/>
      <c r="H34" s="241"/>
      <c r="I34" s="232"/>
      <c r="J34" s="232"/>
      <c r="K34" s="232"/>
      <c r="L34" s="232"/>
      <c r="M34" s="232"/>
      <c r="N34" s="232"/>
      <c r="O34" s="187"/>
      <c r="P34" s="278"/>
      <c r="Q34" s="235"/>
      <c r="R34" s="235"/>
      <c r="S34" s="293"/>
      <c r="V34" s="238"/>
    </row>
    <row r="35" spans="1:26" ht="30" customHeight="1" x14ac:dyDescent="0.35">
      <c r="A35" s="197"/>
      <c r="B35" s="241"/>
      <c r="C35" s="125" t="s">
        <v>315</v>
      </c>
      <c r="D35" s="108" t="s">
        <v>289</v>
      </c>
      <c r="E35" s="254"/>
      <c r="F35" s="241"/>
      <c r="G35" s="241"/>
      <c r="H35" s="241"/>
      <c r="I35" s="232"/>
      <c r="J35" s="232"/>
      <c r="K35" s="232"/>
      <c r="L35" s="232"/>
      <c r="M35" s="232"/>
      <c r="N35" s="232"/>
      <c r="O35" s="187"/>
      <c r="P35" s="278"/>
      <c r="Q35" s="235"/>
      <c r="R35" s="235"/>
      <c r="S35" s="293"/>
      <c r="V35" s="238"/>
    </row>
    <row r="36" spans="1:26" x14ac:dyDescent="0.35">
      <c r="A36" s="197"/>
      <c r="B36" s="241"/>
      <c r="C36" s="125" t="s">
        <v>316</v>
      </c>
      <c r="D36" s="108" t="s">
        <v>281</v>
      </c>
      <c r="E36" s="254"/>
      <c r="F36" s="241"/>
      <c r="G36" s="241"/>
      <c r="H36" s="241"/>
      <c r="I36" s="232"/>
      <c r="J36" s="232"/>
      <c r="K36" s="232"/>
      <c r="L36" s="232"/>
      <c r="M36" s="232"/>
      <c r="N36" s="232"/>
      <c r="O36" s="187"/>
      <c r="P36" s="278"/>
      <c r="Q36" s="235"/>
      <c r="R36" s="235"/>
      <c r="S36" s="293"/>
      <c r="V36" s="238"/>
    </row>
    <row r="37" spans="1:26" x14ac:dyDescent="0.35">
      <c r="A37" s="197"/>
      <c r="B37" s="241"/>
      <c r="C37" s="125" t="s">
        <v>317</v>
      </c>
      <c r="D37" s="108" t="s">
        <v>289</v>
      </c>
      <c r="E37" s="254"/>
      <c r="F37" s="241"/>
      <c r="G37" s="241"/>
      <c r="H37" s="241"/>
      <c r="I37" s="232"/>
      <c r="J37" s="232"/>
      <c r="K37" s="232"/>
      <c r="L37" s="232"/>
      <c r="M37" s="232"/>
      <c r="N37" s="232"/>
      <c r="O37" s="187"/>
      <c r="P37" s="278"/>
      <c r="Q37" s="235"/>
      <c r="R37" s="235"/>
      <c r="S37" s="293"/>
      <c r="V37" s="238"/>
    </row>
    <row r="38" spans="1:26" x14ac:dyDescent="0.35">
      <c r="A38" s="197"/>
      <c r="B38" s="241"/>
      <c r="C38" s="125" t="s">
        <v>318</v>
      </c>
      <c r="D38" s="108" t="s">
        <v>289</v>
      </c>
      <c r="E38" s="254"/>
      <c r="F38" s="241"/>
      <c r="G38" s="241"/>
      <c r="H38" s="241"/>
      <c r="I38" s="232"/>
      <c r="J38" s="232"/>
      <c r="K38" s="232"/>
      <c r="L38" s="232"/>
      <c r="M38" s="232"/>
      <c r="N38" s="232"/>
      <c r="O38" s="187"/>
      <c r="P38" s="278"/>
      <c r="Q38" s="235"/>
      <c r="R38" s="235"/>
      <c r="S38" s="293"/>
      <c r="V38" s="238"/>
    </row>
    <row r="39" spans="1:26" ht="15" thickBot="1" x14ac:dyDescent="0.4">
      <c r="A39" s="198"/>
      <c r="B39" s="242"/>
      <c r="C39" s="126" t="s">
        <v>319</v>
      </c>
      <c r="D39" s="108" t="s">
        <v>289</v>
      </c>
      <c r="E39" s="255"/>
      <c r="F39" s="242"/>
      <c r="G39" s="242"/>
      <c r="H39" s="242"/>
      <c r="I39" s="248"/>
      <c r="J39" s="248"/>
      <c r="K39" s="248"/>
      <c r="L39" s="248"/>
      <c r="M39" s="248"/>
      <c r="N39" s="248"/>
      <c r="O39" s="247"/>
      <c r="P39" s="279"/>
      <c r="Q39" s="258"/>
      <c r="R39" s="258"/>
      <c r="S39" s="293"/>
      <c r="V39" s="252"/>
    </row>
    <row r="40" spans="1:26" x14ac:dyDescent="0.35">
      <c r="A40" s="196" t="s">
        <v>77</v>
      </c>
      <c r="B40" s="240" t="s">
        <v>99</v>
      </c>
      <c r="C40" s="122" t="s">
        <v>320</v>
      </c>
      <c r="D40" s="119" t="s">
        <v>281</v>
      </c>
      <c r="E40" s="253" t="s">
        <v>281</v>
      </c>
      <c r="F40" s="240">
        <f ca="1">COUNTIFS(INDIRECT("RAG!$C$"&amp;$V12&amp;":$BB$"&amp;$V12),F$11,RAG!$C$3:$BB$3,$B40)</f>
        <v>0</v>
      </c>
      <c r="G40" s="240">
        <f ca="1">COUNTIFS(INDIRECT("RAG!$C$"&amp;$V12&amp;":$BB$"&amp;$V12),G$11,RAG!$C$3:$BB$3,$B40)</f>
        <v>0</v>
      </c>
      <c r="H40" s="240">
        <f ca="1">COUNTIFS(INDIRECT("RAG!$C$"&amp;$V12&amp;":$BB$"&amp;$V12),H$11,RAG!$C$3:$BB$3,$B40)</f>
        <v>2</v>
      </c>
      <c r="I40" s="231" t="s">
        <v>282</v>
      </c>
      <c r="J40" s="231" t="s">
        <v>452</v>
      </c>
      <c r="K40" s="231" t="s">
        <v>284</v>
      </c>
      <c r="L40" s="231" t="s">
        <v>381</v>
      </c>
      <c r="M40" s="231" t="s">
        <v>462</v>
      </c>
      <c r="N40" s="231" t="s">
        <v>287</v>
      </c>
      <c r="O40" s="246" t="s">
        <v>749</v>
      </c>
      <c r="P40" s="277" t="s">
        <v>281</v>
      </c>
      <c r="Q40" s="249"/>
      <c r="R40" s="249"/>
      <c r="S40" s="293"/>
      <c r="V40" s="237"/>
      <c r="Z40" t="str">
        <f>IF(R40&gt;0,B40&amp;":"&amp;R40&amp;"
","")</f>
        <v/>
      </c>
    </row>
    <row r="41" spans="1:26" ht="29" x14ac:dyDescent="0.35">
      <c r="A41" s="197"/>
      <c r="B41" s="241"/>
      <c r="C41" s="81" t="s">
        <v>322</v>
      </c>
      <c r="D41" s="108" t="s">
        <v>289</v>
      </c>
      <c r="E41" s="254"/>
      <c r="F41" s="241"/>
      <c r="G41" s="241"/>
      <c r="H41" s="241"/>
      <c r="I41" s="232"/>
      <c r="J41" s="232"/>
      <c r="K41" s="232"/>
      <c r="L41" s="232"/>
      <c r="M41" s="232"/>
      <c r="N41" s="232"/>
      <c r="O41" s="187"/>
      <c r="P41" s="278"/>
      <c r="Q41" s="250"/>
      <c r="R41" s="250"/>
      <c r="S41" s="293"/>
      <c r="V41" s="238"/>
    </row>
    <row r="42" spans="1:26" x14ac:dyDescent="0.35">
      <c r="A42" s="197"/>
      <c r="B42" s="241"/>
      <c r="C42" s="81" t="s">
        <v>323</v>
      </c>
      <c r="D42" s="108" t="s">
        <v>281</v>
      </c>
      <c r="E42" s="254"/>
      <c r="F42" s="241"/>
      <c r="G42" s="241"/>
      <c r="H42" s="241"/>
      <c r="I42" s="232"/>
      <c r="J42" s="232"/>
      <c r="K42" s="232"/>
      <c r="L42" s="232"/>
      <c r="M42" s="232"/>
      <c r="N42" s="232"/>
      <c r="O42" s="187"/>
      <c r="P42" s="278"/>
      <c r="Q42" s="250"/>
      <c r="R42" s="250"/>
      <c r="S42" s="293"/>
      <c r="V42" s="238"/>
    </row>
    <row r="43" spans="1:26" ht="29" x14ac:dyDescent="0.35">
      <c r="A43" s="197"/>
      <c r="B43" s="241"/>
      <c r="C43" s="81" t="s">
        <v>324</v>
      </c>
      <c r="D43" s="108" t="s">
        <v>289</v>
      </c>
      <c r="E43" s="254"/>
      <c r="F43" s="241"/>
      <c r="G43" s="241"/>
      <c r="H43" s="241"/>
      <c r="I43" s="232"/>
      <c r="J43" s="232"/>
      <c r="K43" s="232"/>
      <c r="L43" s="232"/>
      <c r="M43" s="232"/>
      <c r="N43" s="232"/>
      <c r="O43" s="187"/>
      <c r="P43" s="278"/>
      <c r="Q43" s="250"/>
      <c r="R43" s="250"/>
      <c r="S43" s="293"/>
      <c r="V43" s="238"/>
    </row>
    <row r="44" spans="1:26" ht="43.5" x14ac:dyDescent="0.35">
      <c r="A44" s="197"/>
      <c r="B44" s="241"/>
      <c r="C44" s="81" t="s">
        <v>325</v>
      </c>
      <c r="D44" s="108" t="s">
        <v>289</v>
      </c>
      <c r="E44" s="254"/>
      <c r="F44" s="241"/>
      <c r="G44" s="241"/>
      <c r="H44" s="241"/>
      <c r="I44" s="232"/>
      <c r="J44" s="232"/>
      <c r="K44" s="232"/>
      <c r="L44" s="232"/>
      <c r="M44" s="232"/>
      <c r="N44" s="232"/>
      <c r="O44" s="187"/>
      <c r="P44" s="278"/>
      <c r="Q44" s="250"/>
      <c r="R44" s="250"/>
      <c r="S44" s="293"/>
      <c r="V44" s="238"/>
    </row>
    <row r="45" spans="1:26" ht="29.5" thickBot="1" x14ac:dyDescent="0.4">
      <c r="A45" s="198"/>
      <c r="B45" s="242"/>
      <c r="C45" s="123" t="s">
        <v>326</v>
      </c>
      <c r="D45" s="108" t="s">
        <v>289</v>
      </c>
      <c r="E45" s="255"/>
      <c r="F45" s="242"/>
      <c r="G45" s="242"/>
      <c r="H45" s="242"/>
      <c r="I45" s="248"/>
      <c r="J45" s="248"/>
      <c r="K45" s="248"/>
      <c r="L45" s="248"/>
      <c r="M45" s="248"/>
      <c r="N45" s="248"/>
      <c r="O45" s="247"/>
      <c r="P45" s="279"/>
      <c r="Q45" s="251"/>
      <c r="R45" s="251"/>
      <c r="S45" s="293"/>
      <c r="V45" s="252"/>
    </row>
    <row r="46" spans="1:26" ht="29" x14ac:dyDescent="0.35">
      <c r="A46" s="196" t="s">
        <v>80</v>
      </c>
      <c r="B46" s="240" t="s">
        <v>100</v>
      </c>
      <c r="C46" s="122" t="s">
        <v>327</v>
      </c>
      <c r="D46" s="119" t="s">
        <v>281</v>
      </c>
      <c r="E46" s="253" t="s">
        <v>281</v>
      </c>
      <c r="F46" s="240">
        <f ca="1">COUNTIFS(INDIRECT("RAG!$C$"&amp;$V12&amp;":$BB$"&amp;$V12),F$11,RAG!$C$3:$BB$3,$B46)</f>
        <v>0</v>
      </c>
      <c r="G46" s="240">
        <f ca="1">COUNTIFS(INDIRECT("RAG!$C$"&amp;$V12&amp;":$BB$"&amp;$V12),G$11,RAG!$C$3:$BB$3,$B46)</f>
        <v>1</v>
      </c>
      <c r="H46" s="240">
        <f ca="1">COUNTIFS(INDIRECT("RAG!$C$"&amp;$V12&amp;":$BB$"&amp;$V12),H$11,RAG!$C$3:$BB$3,$B46)</f>
        <v>6</v>
      </c>
      <c r="I46" s="231" t="s">
        <v>282</v>
      </c>
      <c r="J46" s="231" t="s">
        <v>335</v>
      </c>
      <c r="K46" s="231" t="s">
        <v>284</v>
      </c>
      <c r="L46" s="231" t="s">
        <v>285</v>
      </c>
      <c r="M46" s="231" t="s">
        <v>286</v>
      </c>
      <c r="N46" s="231" t="s">
        <v>287</v>
      </c>
      <c r="O46" s="246" t="s">
        <v>750</v>
      </c>
      <c r="P46" s="277" t="s">
        <v>289</v>
      </c>
      <c r="Q46" s="249"/>
      <c r="R46" s="234"/>
      <c r="S46" s="292"/>
      <c r="V46" s="237"/>
      <c r="Z46" t="e">
        <f>IF(#REF!&gt;0,B46&amp;":"&amp;#REF!&amp;"
","")</f>
        <v>#REF!</v>
      </c>
    </row>
    <row r="47" spans="1:26" ht="30" customHeight="1" x14ac:dyDescent="0.35">
      <c r="A47" s="197"/>
      <c r="B47" s="241"/>
      <c r="C47" s="81" t="s">
        <v>328</v>
      </c>
      <c r="D47" s="108" t="s">
        <v>281</v>
      </c>
      <c r="E47" s="254"/>
      <c r="F47" s="241"/>
      <c r="G47" s="241"/>
      <c r="H47" s="241"/>
      <c r="I47" s="232"/>
      <c r="J47" s="232"/>
      <c r="K47" s="232"/>
      <c r="L47" s="232"/>
      <c r="M47" s="232"/>
      <c r="N47" s="232"/>
      <c r="O47" s="187"/>
      <c r="P47" s="278"/>
      <c r="Q47" s="250"/>
      <c r="R47" s="235"/>
      <c r="S47" s="292"/>
      <c r="V47" s="238"/>
    </row>
    <row r="48" spans="1:26" x14ac:dyDescent="0.35">
      <c r="A48" s="197"/>
      <c r="B48" s="241"/>
      <c r="C48" s="81" t="s">
        <v>329</v>
      </c>
      <c r="D48" s="108" t="s">
        <v>281</v>
      </c>
      <c r="E48" s="254"/>
      <c r="F48" s="241"/>
      <c r="G48" s="241"/>
      <c r="H48" s="241"/>
      <c r="I48" s="232"/>
      <c r="J48" s="232"/>
      <c r="K48" s="232"/>
      <c r="L48" s="232"/>
      <c r="M48" s="232"/>
      <c r="N48" s="232"/>
      <c r="O48" s="187"/>
      <c r="P48" s="278"/>
      <c r="Q48" s="250"/>
      <c r="R48" s="235"/>
      <c r="S48" s="292"/>
      <c r="V48" s="238"/>
    </row>
    <row r="49" spans="1:26" ht="14.5" customHeight="1" x14ac:dyDescent="0.35">
      <c r="A49" s="197"/>
      <c r="B49" s="241"/>
      <c r="C49" s="81" t="s">
        <v>330</v>
      </c>
      <c r="D49" s="108" t="s">
        <v>289</v>
      </c>
      <c r="E49" s="254"/>
      <c r="F49" s="241"/>
      <c r="G49" s="241"/>
      <c r="H49" s="241"/>
      <c r="I49" s="232"/>
      <c r="J49" s="232"/>
      <c r="K49" s="232"/>
      <c r="L49" s="232"/>
      <c r="M49" s="232"/>
      <c r="N49" s="232"/>
      <c r="O49" s="187"/>
      <c r="P49" s="278"/>
      <c r="Q49" s="250"/>
      <c r="R49" s="235"/>
      <c r="S49" s="292"/>
      <c r="V49" s="238"/>
    </row>
    <row r="50" spans="1:26" ht="108.5" customHeight="1" thickBot="1" x14ac:dyDescent="0.4">
      <c r="A50" s="198"/>
      <c r="B50" s="242"/>
      <c r="C50" s="123" t="s">
        <v>331</v>
      </c>
      <c r="D50" s="108" t="s">
        <v>289</v>
      </c>
      <c r="E50" s="255"/>
      <c r="F50" s="242"/>
      <c r="G50" s="242"/>
      <c r="H50" s="242"/>
      <c r="I50" s="248"/>
      <c r="J50" s="248"/>
      <c r="K50" s="248"/>
      <c r="L50" s="248"/>
      <c r="M50" s="248"/>
      <c r="N50" s="248"/>
      <c r="O50" s="247"/>
      <c r="P50" s="279"/>
      <c r="Q50" s="251"/>
      <c r="R50" s="258"/>
      <c r="S50" s="292"/>
      <c r="V50" s="252"/>
    </row>
    <row r="51" spans="1:26" ht="43.5" customHeight="1" x14ac:dyDescent="0.35">
      <c r="A51" s="196" t="s">
        <v>81</v>
      </c>
      <c r="B51" s="240" t="s">
        <v>101</v>
      </c>
      <c r="C51" s="122" t="s">
        <v>332</v>
      </c>
      <c r="D51" s="119" t="s">
        <v>281</v>
      </c>
      <c r="E51" s="253" t="s">
        <v>281</v>
      </c>
      <c r="F51" s="240">
        <f ca="1">COUNTIFS(INDIRECT("RAG!$C$"&amp;$V12&amp;":$BB$"&amp;$V12),F$11,RAG!$C$3:$BB$3,$B51)</f>
        <v>0</v>
      </c>
      <c r="G51" s="240">
        <f ca="1">COUNTIFS(INDIRECT("RAG!$C$"&amp;$V12&amp;":$BB$"&amp;$V12),G$11,RAG!$C$3:$BB$3,$B51)</f>
        <v>0</v>
      </c>
      <c r="H51" s="240">
        <f ca="1">COUNTIFS(INDIRECT("RAG!$C$"&amp;$V12&amp;":$BB$"&amp;$V12),H$11,RAG!$C$3:$BB$3,$B51)</f>
        <v>4</v>
      </c>
      <c r="I51" s="265" t="s">
        <v>231</v>
      </c>
      <c r="J51" s="265" t="s">
        <v>231</v>
      </c>
      <c r="K51" s="265" t="s">
        <v>231</v>
      </c>
      <c r="L51" s="265" t="s">
        <v>231</v>
      </c>
      <c r="M51" s="265" t="s">
        <v>231</v>
      </c>
      <c r="N51" s="265" t="s">
        <v>262</v>
      </c>
      <c r="O51" s="262" t="s">
        <v>751</v>
      </c>
      <c r="P51" s="231" t="s">
        <v>289</v>
      </c>
      <c r="Q51" s="234"/>
      <c r="R51" s="234" t="s">
        <v>678</v>
      </c>
      <c r="S51" s="293"/>
      <c r="V51" s="237"/>
      <c r="Z51" t="e">
        <f>IF(#REF!&gt;0,B51&amp;":"&amp;#REF!&amp;"
","")</f>
        <v>#REF!</v>
      </c>
    </row>
    <row r="52" spans="1:26" ht="83.5" customHeight="1" thickBot="1" x14ac:dyDescent="0.4">
      <c r="A52" s="198"/>
      <c r="B52" s="242"/>
      <c r="C52" s="123" t="s">
        <v>333</v>
      </c>
      <c r="D52" s="108" t="s">
        <v>281</v>
      </c>
      <c r="E52" s="255"/>
      <c r="F52" s="242"/>
      <c r="G52" s="242"/>
      <c r="H52" s="242"/>
      <c r="I52" s="267"/>
      <c r="J52" s="267"/>
      <c r="K52" s="267"/>
      <c r="L52" s="267"/>
      <c r="M52" s="267"/>
      <c r="N52" s="267"/>
      <c r="O52" s="264"/>
      <c r="P52" s="248"/>
      <c r="Q52" s="258"/>
      <c r="R52" s="258"/>
      <c r="S52" s="293"/>
      <c r="V52" s="252"/>
    </row>
    <row r="53" spans="1:26" ht="29" x14ac:dyDescent="0.35">
      <c r="A53" s="196" t="s">
        <v>83</v>
      </c>
      <c r="B53" s="240" t="s">
        <v>102</v>
      </c>
      <c r="C53" s="119" t="s">
        <v>334</v>
      </c>
      <c r="D53" s="119" t="s">
        <v>289</v>
      </c>
      <c r="E53" s="265" t="s">
        <v>281</v>
      </c>
      <c r="F53" s="259">
        <f ca="1">COUNTIFS(INDIRECT("RAG!$C$"&amp;$V12&amp;":$BB$"&amp;$V12),F$11,RAG!$C$3:$BB$3,$B53)</f>
        <v>0</v>
      </c>
      <c r="G53" s="259">
        <f ca="1">COUNTIFS(INDIRECT("RAG!$C$"&amp;$V12&amp;":$BB$"&amp;$V12),G$11,RAG!$C$3:$BB$3,$B53)</f>
        <v>0</v>
      </c>
      <c r="H53" s="259">
        <f ca="1">COUNTIFS(INDIRECT("RAG!$C$"&amp;$V12&amp;":$BB$"&amp;$V12),H$11,RAG!$C$3:$BB$3,$B53)</f>
        <v>1</v>
      </c>
      <c r="I53" s="231" t="s">
        <v>433</v>
      </c>
      <c r="J53" s="231" t="s">
        <v>335</v>
      </c>
      <c r="K53" s="231" t="s">
        <v>284</v>
      </c>
      <c r="L53" s="231" t="s">
        <v>285</v>
      </c>
      <c r="M53" s="231" t="s">
        <v>286</v>
      </c>
      <c r="N53" s="231" t="s">
        <v>261</v>
      </c>
      <c r="O53" s="246" t="s">
        <v>578</v>
      </c>
      <c r="P53" s="231" t="s">
        <v>289</v>
      </c>
      <c r="Q53" s="249"/>
      <c r="R53" s="234" t="s">
        <v>570</v>
      </c>
      <c r="S53" s="293"/>
      <c r="V53" s="237"/>
      <c r="Z53" t="str">
        <f>IF(R53&gt;0,B53&amp;":"&amp;R53&amp;"
","")</f>
        <v xml:space="preserve">IIA8:Local Plan Policy CN2: Energy Infrastructure requires electric vehicle charging to be provided on site, if car parking is proposed. 
</v>
      </c>
    </row>
    <row r="54" spans="1:26" x14ac:dyDescent="0.35">
      <c r="A54" s="197"/>
      <c r="B54" s="241"/>
      <c r="C54" s="108" t="s">
        <v>336</v>
      </c>
      <c r="D54" s="108" t="s">
        <v>281</v>
      </c>
      <c r="E54" s="266"/>
      <c r="F54" s="260"/>
      <c r="G54" s="260"/>
      <c r="H54" s="260"/>
      <c r="I54" s="232"/>
      <c r="J54" s="232"/>
      <c r="K54" s="232"/>
      <c r="L54" s="232"/>
      <c r="M54" s="232"/>
      <c r="N54" s="232"/>
      <c r="O54" s="187"/>
      <c r="P54" s="232"/>
      <c r="Q54" s="250"/>
      <c r="R54" s="235"/>
      <c r="S54" s="293"/>
      <c r="V54" s="238"/>
    </row>
    <row r="55" spans="1:26" x14ac:dyDescent="0.35">
      <c r="A55" s="197"/>
      <c r="B55" s="241"/>
      <c r="C55" s="127" t="s">
        <v>337</v>
      </c>
      <c r="D55" s="108" t="s">
        <v>289</v>
      </c>
      <c r="E55" s="266"/>
      <c r="F55" s="260"/>
      <c r="G55" s="260"/>
      <c r="H55" s="260"/>
      <c r="I55" s="232"/>
      <c r="J55" s="232"/>
      <c r="K55" s="232"/>
      <c r="L55" s="232"/>
      <c r="M55" s="232"/>
      <c r="N55" s="232"/>
      <c r="O55" s="187"/>
      <c r="P55" s="232"/>
      <c r="Q55" s="250"/>
      <c r="R55" s="235"/>
      <c r="S55" s="293"/>
      <c r="V55" s="238"/>
    </row>
    <row r="56" spans="1:26" x14ac:dyDescent="0.35">
      <c r="A56" s="197"/>
      <c r="B56" s="241"/>
      <c r="C56" s="108" t="s">
        <v>338</v>
      </c>
      <c r="D56" s="108" t="s">
        <v>289</v>
      </c>
      <c r="E56" s="266"/>
      <c r="F56" s="260"/>
      <c r="G56" s="260"/>
      <c r="H56" s="260"/>
      <c r="I56" s="232"/>
      <c r="J56" s="232"/>
      <c r="K56" s="232"/>
      <c r="L56" s="232"/>
      <c r="M56" s="232"/>
      <c r="N56" s="232"/>
      <c r="O56" s="187"/>
      <c r="P56" s="232"/>
      <c r="Q56" s="250"/>
      <c r="R56" s="235"/>
      <c r="S56" s="293"/>
      <c r="V56" s="238"/>
    </row>
    <row r="57" spans="1:26" ht="48.65" customHeight="1" thickBot="1" x14ac:dyDescent="0.4">
      <c r="A57" s="198"/>
      <c r="B57" s="242"/>
      <c r="C57" s="121" t="s">
        <v>339</v>
      </c>
      <c r="D57" s="108" t="s">
        <v>281</v>
      </c>
      <c r="E57" s="267"/>
      <c r="F57" s="261"/>
      <c r="G57" s="261"/>
      <c r="H57" s="261"/>
      <c r="I57" s="248"/>
      <c r="J57" s="248"/>
      <c r="K57" s="248"/>
      <c r="L57" s="248"/>
      <c r="M57" s="248"/>
      <c r="N57" s="248"/>
      <c r="O57" s="247"/>
      <c r="P57" s="248"/>
      <c r="Q57" s="251"/>
      <c r="R57" s="258"/>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0</v>
      </c>
      <c r="H58" s="259">
        <f ca="1">COUNTIFS(INDIRECT("RAG!$C$"&amp;$V12&amp;":$BB$"&amp;$V12),H$11,RAG!$C$3:$BB$3,$B58)</f>
        <v>2</v>
      </c>
      <c r="I58" s="231" t="s">
        <v>282</v>
      </c>
      <c r="J58" s="231" t="s">
        <v>335</v>
      </c>
      <c r="K58" s="231" t="s">
        <v>284</v>
      </c>
      <c r="L58" s="231" t="s">
        <v>285</v>
      </c>
      <c r="M58" s="231" t="s">
        <v>286</v>
      </c>
      <c r="N58" s="231" t="s">
        <v>261</v>
      </c>
      <c r="O58" s="246" t="s">
        <v>565</v>
      </c>
      <c r="P58" s="231" t="s">
        <v>289</v>
      </c>
      <c r="Q58" s="249"/>
      <c r="R58" s="234"/>
      <c r="S58" s="293"/>
      <c r="V58" s="237"/>
      <c r="Z58" t="str">
        <f>IF(R58&gt;0,B58&amp;":"&amp;R58&amp;"
","")</f>
        <v/>
      </c>
    </row>
    <row r="59" spans="1:26" ht="14.5" customHeight="1" x14ac:dyDescent="0.35">
      <c r="A59" s="197"/>
      <c r="B59" s="241"/>
      <c r="C59" s="109" t="s">
        <v>341</v>
      </c>
      <c r="D59" s="108" t="s">
        <v>289</v>
      </c>
      <c r="E59" s="266"/>
      <c r="F59" s="260"/>
      <c r="G59" s="260"/>
      <c r="H59" s="260"/>
      <c r="I59" s="232"/>
      <c r="J59" s="232"/>
      <c r="K59" s="232"/>
      <c r="L59" s="232"/>
      <c r="M59" s="232"/>
      <c r="N59" s="232"/>
      <c r="O59" s="187"/>
      <c r="P59" s="232"/>
      <c r="Q59" s="250"/>
      <c r="R59" s="235"/>
      <c r="S59" s="293"/>
      <c r="V59" s="238"/>
    </row>
    <row r="60" spans="1:26" ht="38.5" customHeight="1" thickBot="1" x14ac:dyDescent="0.4">
      <c r="A60" s="198"/>
      <c r="B60" s="242"/>
      <c r="C60" s="129" t="s">
        <v>342</v>
      </c>
      <c r="D60" s="108" t="s">
        <v>289</v>
      </c>
      <c r="E60" s="267"/>
      <c r="F60" s="261"/>
      <c r="G60" s="261"/>
      <c r="H60" s="261"/>
      <c r="I60" s="248"/>
      <c r="J60" s="248"/>
      <c r="K60" s="248"/>
      <c r="L60" s="248"/>
      <c r="M60" s="248"/>
      <c r="N60" s="248"/>
      <c r="O60" s="247"/>
      <c r="P60" s="248"/>
      <c r="Q60" s="251"/>
      <c r="R60" s="258"/>
      <c r="S60" s="293"/>
      <c r="V60" s="252"/>
    </row>
    <row r="61" spans="1:26" ht="14.5" customHeight="1" x14ac:dyDescent="0.35">
      <c r="A61" s="196" t="s">
        <v>85</v>
      </c>
      <c r="B61" s="240" t="s">
        <v>104</v>
      </c>
      <c r="C61" s="119" t="s">
        <v>343</v>
      </c>
      <c r="D61" s="119" t="s">
        <v>281</v>
      </c>
      <c r="E61" s="265" t="s">
        <v>281</v>
      </c>
      <c r="F61" s="259">
        <f ca="1">COUNTIFS(INDIRECT("RAG!$C$"&amp;$V12&amp;":$BB$"&amp;$V12),F$11,RAG!$C$3:$BB$3,$B61)</f>
        <v>0</v>
      </c>
      <c r="G61" s="259">
        <f ca="1">COUNTIFS(INDIRECT("RAG!$C$"&amp;$V12&amp;":$BB$"&amp;$V12),G$11,RAG!$C$3:$BB$3,$B61)</f>
        <v>1</v>
      </c>
      <c r="H61" s="259">
        <f ca="1">COUNTIFS(INDIRECT("RAG!$C$"&amp;$V12&amp;":$BB$"&amp;$V12),H$11,RAG!$C$3:$BB$3,$B61)</f>
        <v>4</v>
      </c>
      <c r="I61" s="265" t="s">
        <v>231</v>
      </c>
      <c r="J61" s="265" t="s">
        <v>231</v>
      </c>
      <c r="K61" s="265" t="s">
        <v>231</v>
      </c>
      <c r="L61" s="265" t="s">
        <v>231</v>
      </c>
      <c r="M61" s="265" t="s">
        <v>231</v>
      </c>
      <c r="N61" s="265" t="s">
        <v>262</v>
      </c>
      <c r="O61" s="262" t="s">
        <v>752</v>
      </c>
      <c r="P61" s="265" t="s">
        <v>289</v>
      </c>
      <c r="Q61" s="259"/>
      <c r="R61" s="271" t="s">
        <v>746</v>
      </c>
      <c r="S61" s="292"/>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66"/>
      <c r="J62" s="266"/>
      <c r="K62" s="266"/>
      <c r="L62" s="266"/>
      <c r="M62" s="266"/>
      <c r="N62" s="266"/>
      <c r="O62" s="263"/>
      <c r="P62" s="266"/>
      <c r="Q62" s="260"/>
      <c r="R62" s="272"/>
      <c r="S62" s="292"/>
      <c r="V62" s="275"/>
    </row>
    <row r="63" spans="1:26" x14ac:dyDescent="0.35">
      <c r="A63" s="197"/>
      <c r="B63" s="241"/>
      <c r="C63" s="108" t="s">
        <v>345</v>
      </c>
      <c r="D63" s="108" t="s">
        <v>281</v>
      </c>
      <c r="E63" s="266"/>
      <c r="F63" s="260"/>
      <c r="G63" s="260"/>
      <c r="H63" s="260"/>
      <c r="I63" s="266"/>
      <c r="J63" s="266"/>
      <c r="K63" s="266"/>
      <c r="L63" s="266"/>
      <c r="M63" s="266"/>
      <c r="N63" s="266"/>
      <c r="O63" s="263"/>
      <c r="P63" s="266"/>
      <c r="Q63" s="260"/>
      <c r="R63" s="272"/>
      <c r="S63" s="292"/>
      <c r="V63" s="275"/>
    </row>
    <row r="64" spans="1:26" x14ac:dyDescent="0.35">
      <c r="A64" s="197"/>
      <c r="B64" s="241"/>
      <c r="C64" s="108" t="s">
        <v>346</v>
      </c>
      <c r="D64" s="108" t="s">
        <v>281</v>
      </c>
      <c r="E64" s="266"/>
      <c r="F64" s="260"/>
      <c r="G64" s="260"/>
      <c r="H64" s="260"/>
      <c r="I64" s="266"/>
      <c r="J64" s="266"/>
      <c r="K64" s="266"/>
      <c r="L64" s="266"/>
      <c r="M64" s="266"/>
      <c r="N64" s="266"/>
      <c r="O64" s="263"/>
      <c r="P64" s="266"/>
      <c r="Q64" s="260"/>
      <c r="R64" s="272"/>
      <c r="S64" s="292"/>
      <c r="V64" s="275"/>
    </row>
    <row r="65" spans="1:26" x14ac:dyDescent="0.35">
      <c r="A65" s="197"/>
      <c r="B65" s="241"/>
      <c r="C65" s="108" t="s">
        <v>347</v>
      </c>
      <c r="D65" s="108" t="s">
        <v>289</v>
      </c>
      <c r="E65" s="266"/>
      <c r="F65" s="260"/>
      <c r="G65" s="260"/>
      <c r="H65" s="260"/>
      <c r="I65" s="266"/>
      <c r="J65" s="266"/>
      <c r="K65" s="266"/>
      <c r="L65" s="266"/>
      <c r="M65" s="266"/>
      <c r="N65" s="266"/>
      <c r="O65" s="263"/>
      <c r="P65" s="266"/>
      <c r="Q65" s="260"/>
      <c r="R65" s="272"/>
      <c r="S65" s="292"/>
      <c r="V65" s="275"/>
    </row>
    <row r="66" spans="1:26" x14ac:dyDescent="0.35">
      <c r="A66" s="197"/>
      <c r="B66" s="241"/>
      <c r="C66" s="108" t="s">
        <v>348</v>
      </c>
      <c r="D66" s="108" t="s">
        <v>289</v>
      </c>
      <c r="E66" s="266"/>
      <c r="F66" s="260"/>
      <c r="G66" s="260"/>
      <c r="H66" s="260"/>
      <c r="I66" s="266"/>
      <c r="J66" s="266"/>
      <c r="K66" s="266"/>
      <c r="L66" s="266"/>
      <c r="M66" s="266"/>
      <c r="N66" s="266"/>
      <c r="O66" s="263"/>
      <c r="P66" s="266"/>
      <c r="Q66" s="260"/>
      <c r="R66" s="272"/>
      <c r="S66" s="292"/>
      <c r="V66" s="275"/>
    </row>
    <row r="67" spans="1:26" ht="29" x14ac:dyDescent="0.35">
      <c r="A67" s="197"/>
      <c r="B67" s="241"/>
      <c r="C67" s="108" t="s">
        <v>349</v>
      </c>
      <c r="D67" s="108" t="s">
        <v>289</v>
      </c>
      <c r="E67" s="266"/>
      <c r="F67" s="260"/>
      <c r="G67" s="260"/>
      <c r="H67" s="260"/>
      <c r="I67" s="266"/>
      <c r="J67" s="266"/>
      <c r="K67" s="266"/>
      <c r="L67" s="266"/>
      <c r="M67" s="266"/>
      <c r="N67" s="266"/>
      <c r="O67" s="263"/>
      <c r="P67" s="266"/>
      <c r="Q67" s="260"/>
      <c r="R67" s="272"/>
      <c r="S67" s="292"/>
      <c r="V67" s="275"/>
    </row>
    <row r="68" spans="1:26" ht="95.5" customHeight="1" thickBot="1" x14ac:dyDescent="0.4">
      <c r="A68" s="198"/>
      <c r="B68" s="242"/>
      <c r="C68" s="121" t="s">
        <v>350</v>
      </c>
      <c r="D68" s="108" t="s">
        <v>281</v>
      </c>
      <c r="E68" s="267"/>
      <c r="F68" s="261"/>
      <c r="G68" s="261"/>
      <c r="H68" s="261"/>
      <c r="I68" s="267"/>
      <c r="J68" s="267"/>
      <c r="K68" s="267"/>
      <c r="L68" s="267"/>
      <c r="M68" s="267"/>
      <c r="N68" s="267"/>
      <c r="O68" s="264"/>
      <c r="P68" s="267"/>
      <c r="Q68" s="261"/>
      <c r="R68" s="273"/>
      <c r="S68" s="292"/>
      <c r="V68" s="276"/>
    </row>
    <row r="69" spans="1:26" x14ac:dyDescent="0.35">
      <c r="A69" s="196" t="s">
        <v>599</v>
      </c>
      <c r="B69" s="240" t="s">
        <v>105</v>
      </c>
      <c r="C69" s="124" t="s">
        <v>738</v>
      </c>
      <c r="D69" s="119" t="s">
        <v>281</v>
      </c>
      <c r="E69" s="265" t="s">
        <v>281</v>
      </c>
      <c r="F69" s="259">
        <f ca="1">COUNTIFS(INDIRECT("RAG!$C$"&amp;$V12&amp;":$BB$"&amp;$V12),F$11,RAG!$C$3:$BB$3,$B69)</f>
        <v>1</v>
      </c>
      <c r="G69" s="259">
        <f ca="1">COUNTIFS(INDIRECT("RAG!$C$"&amp;$V12&amp;":$BB$"&amp;$V12),G$11,RAG!$C$3:$BB$3,$B69)</f>
        <v>0</v>
      </c>
      <c r="H69" s="259">
        <f ca="1">COUNTIFS(INDIRECT("RAG!$C$"&amp;$V12&amp;":$BB$"&amp;$V12),H$11,RAG!$C$3:$BB$3,$B69)</f>
        <v>5</v>
      </c>
      <c r="I69" s="231" t="s">
        <v>282</v>
      </c>
      <c r="J69" s="231" t="s">
        <v>335</v>
      </c>
      <c r="K69" s="231" t="s">
        <v>284</v>
      </c>
      <c r="L69" s="231" t="s">
        <v>285</v>
      </c>
      <c r="M69" s="231" t="s">
        <v>286</v>
      </c>
      <c r="N69" s="231" t="s">
        <v>264</v>
      </c>
      <c r="O69" s="262" t="s">
        <v>753</v>
      </c>
      <c r="P69" s="231" t="s">
        <v>281</v>
      </c>
      <c r="Q69" s="234" t="s">
        <v>351</v>
      </c>
      <c r="R69" s="234"/>
      <c r="S69" s="293"/>
      <c r="V69" s="237"/>
      <c r="Z69" t="str">
        <f>IF(R69&gt;0,B69&amp;":"&amp;R69&amp;"
","")</f>
        <v/>
      </c>
    </row>
    <row r="70" spans="1:26" x14ac:dyDescent="0.35">
      <c r="A70" s="197"/>
      <c r="B70" s="241"/>
      <c r="C70" s="125" t="s">
        <v>352</v>
      </c>
      <c r="D70" s="108" t="s">
        <v>281</v>
      </c>
      <c r="E70" s="266"/>
      <c r="F70" s="260"/>
      <c r="G70" s="260"/>
      <c r="H70" s="260"/>
      <c r="I70" s="232"/>
      <c r="J70" s="232"/>
      <c r="K70" s="232"/>
      <c r="L70" s="232"/>
      <c r="M70" s="232"/>
      <c r="N70" s="232"/>
      <c r="O70" s="263"/>
      <c r="P70" s="232"/>
      <c r="Q70" s="235"/>
      <c r="R70" s="235"/>
      <c r="S70" s="293"/>
      <c r="V70" s="238"/>
    </row>
    <row r="71" spans="1:26" ht="29" x14ac:dyDescent="0.35">
      <c r="A71" s="197"/>
      <c r="B71" s="241"/>
      <c r="C71" s="125" t="s">
        <v>353</v>
      </c>
      <c r="D71" s="108" t="s">
        <v>289</v>
      </c>
      <c r="E71" s="266"/>
      <c r="F71" s="260"/>
      <c r="G71" s="260"/>
      <c r="H71" s="260"/>
      <c r="I71" s="232"/>
      <c r="J71" s="232"/>
      <c r="K71" s="232"/>
      <c r="L71" s="232"/>
      <c r="M71" s="232"/>
      <c r="N71" s="232"/>
      <c r="O71" s="263"/>
      <c r="P71" s="232"/>
      <c r="Q71" s="235"/>
      <c r="R71" s="235"/>
      <c r="S71" s="293"/>
      <c r="V71" s="238"/>
    </row>
    <row r="72" spans="1:26" ht="29.25" customHeight="1" x14ac:dyDescent="0.35">
      <c r="A72" s="197"/>
      <c r="B72" s="241"/>
      <c r="C72" s="125" t="s">
        <v>354</v>
      </c>
      <c r="D72" s="108" t="s">
        <v>289</v>
      </c>
      <c r="E72" s="266"/>
      <c r="F72" s="260"/>
      <c r="G72" s="260"/>
      <c r="H72" s="260"/>
      <c r="I72" s="232"/>
      <c r="J72" s="232"/>
      <c r="K72" s="232"/>
      <c r="L72" s="232"/>
      <c r="M72" s="232"/>
      <c r="N72" s="232"/>
      <c r="O72" s="263"/>
      <c r="P72" s="232"/>
      <c r="Q72" s="235"/>
      <c r="R72" s="235"/>
      <c r="S72" s="293"/>
      <c r="V72" s="238"/>
    </row>
    <row r="73" spans="1:26" ht="24.75" customHeight="1" x14ac:dyDescent="0.35">
      <c r="A73" s="197"/>
      <c r="B73" s="241"/>
      <c r="C73" s="125" t="s">
        <v>739</v>
      </c>
      <c r="D73" s="108" t="s">
        <v>289</v>
      </c>
      <c r="E73" s="266"/>
      <c r="F73" s="260"/>
      <c r="G73" s="260"/>
      <c r="H73" s="260"/>
      <c r="I73" s="232"/>
      <c r="J73" s="232"/>
      <c r="K73" s="232"/>
      <c r="L73" s="232"/>
      <c r="M73" s="232"/>
      <c r="N73" s="232"/>
      <c r="O73" s="263"/>
      <c r="P73" s="232"/>
      <c r="Q73" s="235"/>
      <c r="R73" s="235"/>
      <c r="S73" s="293"/>
      <c r="V73" s="238"/>
    </row>
    <row r="74" spans="1:26" x14ac:dyDescent="0.35">
      <c r="A74" s="197"/>
      <c r="B74" s="241"/>
      <c r="C74" s="125" t="s">
        <v>355</v>
      </c>
      <c r="D74" s="108" t="s">
        <v>289</v>
      </c>
      <c r="E74" s="266"/>
      <c r="F74" s="260"/>
      <c r="G74" s="260"/>
      <c r="H74" s="260"/>
      <c r="I74" s="232"/>
      <c r="J74" s="232"/>
      <c r="K74" s="232"/>
      <c r="L74" s="232"/>
      <c r="M74" s="232"/>
      <c r="N74" s="232"/>
      <c r="O74" s="263"/>
      <c r="P74" s="232"/>
      <c r="Q74" s="235"/>
      <c r="R74" s="235"/>
      <c r="S74" s="293"/>
      <c r="V74" s="238"/>
    </row>
    <row r="75" spans="1:26" ht="15" thickBot="1" x14ac:dyDescent="0.4">
      <c r="A75" s="198"/>
      <c r="B75" s="242"/>
      <c r="C75" s="126" t="s">
        <v>356</v>
      </c>
      <c r="D75" s="108" t="s">
        <v>289</v>
      </c>
      <c r="E75" s="267"/>
      <c r="F75" s="261"/>
      <c r="G75" s="261"/>
      <c r="H75" s="261"/>
      <c r="I75" s="248"/>
      <c r="J75" s="248"/>
      <c r="K75" s="248"/>
      <c r="L75" s="248"/>
      <c r="M75" s="248"/>
      <c r="N75" s="248"/>
      <c r="O75" s="264"/>
      <c r="P75" s="248"/>
      <c r="Q75" s="258"/>
      <c r="R75" s="258"/>
      <c r="S75" s="293"/>
      <c r="V75" s="252"/>
    </row>
    <row r="76" spans="1:26" x14ac:dyDescent="0.35">
      <c r="A76" s="196" t="s">
        <v>87</v>
      </c>
      <c r="B76" s="240" t="s">
        <v>106</v>
      </c>
      <c r="C76" s="124" t="s">
        <v>357</v>
      </c>
      <c r="D76" s="119" t="s">
        <v>281</v>
      </c>
      <c r="E76" s="265" t="s">
        <v>281</v>
      </c>
      <c r="F76" s="259">
        <f ca="1">COUNTIFS(INDIRECT("RAG!$C$"&amp;$V12&amp;":$BB$"&amp;$V12),F$11,RAG!$C$3:$BB$3,$B76)</f>
        <v>1</v>
      </c>
      <c r="G76" s="259">
        <f ca="1">COUNTIFS(INDIRECT("RAG!$C$"&amp;$V12&amp;":$BB$"&amp;$V12),G$11,RAG!$C$3:$BB$3,$B76)</f>
        <v>0</v>
      </c>
      <c r="H76" s="259">
        <f ca="1">COUNTIFS(INDIRECT("RAG!$C$"&amp;$V12&amp;":$BB$"&amp;$V12),H$11,RAG!$C$3:$BB$3,$B76)</f>
        <v>3</v>
      </c>
      <c r="I76" s="231" t="s">
        <v>231</v>
      </c>
      <c r="J76" s="231" t="s">
        <v>231</v>
      </c>
      <c r="K76" s="231" t="s">
        <v>231</v>
      </c>
      <c r="L76" s="231" t="s">
        <v>231</v>
      </c>
      <c r="M76" s="231" t="s">
        <v>231</v>
      </c>
      <c r="N76" s="231" t="s">
        <v>262</v>
      </c>
      <c r="O76" s="268" t="s">
        <v>485</v>
      </c>
      <c r="P76" s="231" t="s">
        <v>289</v>
      </c>
      <c r="Q76" s="277"/>
      <c r="R76" s="234" t="s">
        <v>486</v>
      </c>
      <c r="S76" s="293"/>
      <c r="V76" s="237"/>
      <c r="Z76" t="e">
        <f>IF(#REF!&gt;0,B76&amp;":"&amp;#REF!&amp;"
","")</f>
        <v>#REF!</v>
      </c>
    </row>
    <row r="77" spans="1:26" x14ac:dyDescent="0.35">
      <c r="A77" s="197"/>
      <c r="B77" s="241"/>
      <c r="C77" s="125" t="s">
        <v>359</v>
      </c>
      <c r="D77" s="108" t="s">
        <v>289</v>
      </c>
      <c r="E77" s="266"/>
      <c r="F77" s="260"/>
      <c r="G77" s="260"/>
      <c r="H77" s="260"/>
      <c r="I77" s="232"/>
      <c r="J77" s="232"/>
      <c r="K77" s="232"/>
      <c r="L77" s="232"/>
      <c r="M77" s="232"/>
      <c r="N77" s="232"/>
      <c r="O77" s="269"/>
      <c r="P77" s="232"/>
      <c r="Q77" s="278"/>
      <c r="R77" s="235"/>
      <c r="S77" s="293"/>
      <c r="V77" s="238"/>
    </row>
    <row r="78" spans="1:26" x14ac:dyDescent="0.35">
      <c r="A78" s="197"/>
      <c r="B78" s="241"/>
      <c r="C78" s="125" t="s">
        <v>360</v>
      </c>
      <c r="D78" s="108" t="s">
        <v>281</v>
      </c>
      <c r="E78" s="266"/>
      <c r="F78" s="260"/>
      <c r="G78" s="260"/>
      <c r="H78" s="260"/>
      <c r="I78" s="232"/>
      <c r="J78" s="232"/>
      <c r="K78" s="232"/>
      <c r="L78" s="232"/>
      <c r="M78" s="232"/>
      <c r="N78" s="232"/>
      <c r="O78" s="269"/>
      <c r="P78" s="232"/>
      <c r="Q78" s="278"/>
      <c r="R78" s="235"/>
      <c r="S78" s="293"/>
      <c r="V78" s="238"/>
    </row>
    <row r="79" spans="1:26" x14ac:dyDescent="0.35">
      <c r="A79" s="197"/>
      <c r="B79" s="241"/>
      <c r="C79" s="125" t="s">
        <v>361</v>
      </c>
      <c r="D79" s="108" t="s">
        <v>281</v>
      </c>
      <c r="E79" s="266"/>
      <c r="F79" s="260"/>
      <c r="G79" s="260"/>
      <c r="H79" s="260"/>
      <c r="I79" s="232"/>
      <c r="J79" s="232"/>
      <c r="K79" s="232"/>
      <c r="L79" s="232"/>
      <c r="M79" s="232"/>
      <c r="N79" s="232"/>
      <c r="O79" s="269"/>
      <c r="P79" s="232"/>
      <c r="Q79" s="278"/>
      <c r="R79" s="235"/>
      <c r="S79" s="293"/>
      <c r="V79" s="238"/>
    </row>
    <row r="80" spans="1:26" ht="120.5" customHeight="1" thickBot="1" x14ac:dyDescent="0.4">
      <c r="A80" s="198"/>
      <c r="B80" s="242"/>
      <c r="C80" s="130" t="s">
        <v>362</v>
      </c>
      <c r="D80" s="108" t="s">
        <v>289</v>
      </c>
      <c r="E80" s="267"/>
      <c r="F80" s="261"/>
      <c r="G80" s="261"/>
      <c r="H80" s="261"/>
      <c r="I80" s="248"/>
      <c r="J80" s="248"/>
      <c r="K80" s="248"/>
      <c r="L80" s="248"/>
      <c r="M80" s="248"/>
      <c r="N80" s="248"/>
      <c r="O80" s="270"/>
      <c r="P80" s="248"/>
      <c r="Q80" s="279"/>
      <c r="R80" s="258"/>
      <c r="S80" s="293"/>
      <c r="V80" s="252"/>
    </row>
    <row r="81" spans="1:26"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0</v>
      </c>
      <c r="H81" s="240">
        <f ca="1">COUNTIFS(INDIRECT("RAG!$C$"&amp;$V12&amp;":$BB$"&amp;$V12),H$11,RAG!$C$3:$BB$3,$B81)</f>
        <v>5</v>
      </c>
      <c r="I81" s="231" t="s">
        <v>282</v>
      </c>
      <c r="J81" s="231" t="s">
        <v>335</v>
      </c>
      <c r="K81" s="231" t="s">
        <v>321</v>
      </c>
      <c r="L81" s="231" t="s">
        <v>285</v>
      </c>
      <c r="M81" s="231" t="s">
        <v>286</v>
      </c>
      <c r="N81" s="231" t="s">
        <v>261</v>
      </c>
      <c r="O81" s="246" t="s">
        <v>696</v>
      </c>
      <c r="P81" s="231" t="s">
        <v>289</v>
      </c>
      <c r="Q81" s="249"/>
      <c r="R81" s="249"/>
      <c r="S81" s="293"/>
      <c r="V81" s="237"/>
      <c r="Z81" t="str">
        <f>IF(R81&gt;0,B81&amp;":"&amp;R81&amp;"
","")</f>
        <v/>
      </c>
    </row>
    <row r="82" spans="1:26" x14ac:dyDescent="0.35">
      <c r="A82" s="201"/>
      <c r="B82" s="241"/>
      <c r="C82" s="125" t="s">
        <v>364</v>
      </c>
      <c r="D82" s="108" t="s">
        <v>281</v>
      </c>
      <c r="E82" s="254"/>
      <c r="F82" s="241"/>
      <c r="G82" s="241"/>
      <c r="H82" s="241"/>
      <c r="I82" s="232"/>
      <c r="J82" s="232"/>
      <c r="K82" s="232"/>
      <c r="L82" s="232"/>
      <c r="M82" s="232"/>
      <c r="N82" s="232"/>
      <c r="O82" s="187"/>
      <c r="P82" s="232"/>
      <c r="Q82" s="250"/>
      <c r="R82" s="250"/>
      <c r="S82" s="293"/>
      <c r="V82" s="238"/>
    </row>
    <row r="83" spans="1:26" x14ac:dyDescent="0.35">
      <c r="A83" s="201"/>
      <c r="B83" s="241"/>
      <c r="C83" s="125" t="s">
        <v>365</v>
      </c>
      <c r="D83" s="108" t="s">
        <v>289</v>
      </c>
      <c r="E83" s="254"/>
      <c r="F83" s="241"/>
      <c r="G83" s="241"/>
      <c r="H83" s="241"/>
      <c r="I83" s="232"/>
      <c r="J83" s="232"/>
      <c r="K83" s="232"/>
      <c r="L83" s="232"/>
      <c r="M83" s="232"/>
      <c r="N83" s="232"/>
      <c r="O83" s="187"/>
      <c r="P83" s="232"/>
      <c r="Q83" s="250"/>
      <c r="R83" s="250"/>
      <c r="S83" s="293"/>
      <c r="V83" s="238"/>
    </row>
    <row r="84" spans="1:26" x14ac:dyDescent="0.35">
      <c r="A84" s="201"/>
      <c r="B84" s="241"/>
      <c r="C84" s="131" t="s">
        <v>366</v>
      </c>
      <c r="D84" s="108" t="s">
        <v>289</v>
      </c>
      <c r="E84" s="254"/>
      <c r="F84" s="241"/>
      <c r="G84" s="241"/>
      <c r="H84" s="241"/>
      <c r="I84" s="232"/>
      <c r="J84" s="232"/>
      <c r="K84" s="232"/>
      <c r="L84" s="232"/>
      <c r="M84" s="232"/>
      <c r="N84" s="232"/>
      <c r="O84" s="187"/>
      <c r="P84" s="232"/>
      <c r="Q84" s="250"/>
      <c r="R84" s="250"/>
      <c r="S84" s="293"/>
      <c r="V84" s="238"/>
    </row>
    <row r="85" spans="1:26" ht="29" x14ac:dyDescent="0.35">
      <c r="A85" s="201"/>
      <c r="B85" s="241"/>
      <c r="C85" s="131" t="s">
        <v>367</v>
      </c>
      <c r="D85" s="108" t="s">
        <v>289</v>
      </c>
      <c r="E85" s="254"/>
      <c r="F85" s="241"/>
      <c r="G85" s="241"/>
      <c r="H85" s="241"/>
      <c r="I85" s="232"/>
      <c r="J85" s="232"/>
      <c r="K85" s="232"/>
      <c r="L85" s="232"/>
      <c r="M85" s="232"/>
      <c r="N85" s="232"/>
      <c r="O85" s="187"/>
      <c r="P85" s="232"/>
      <c r="Q85" s="250"/>
      <c r="R85" s="250"/>
      <c r="S85" s="293"/>
      <c r="V85" s="238"/>
    </row>
    <row r="86" spans="1:26" ht="29" x14ac:dyDescent="0.35">
      <c r="A86" s="201"/>
      <c r="B86" s="241"/>
      <c r="C86" s="131" t="s">
        <v>368</v>
      </c>
      <c r="D86" s="108" t="s">
        <v>281</v>
      </c>
      <c r="E86" s="254"/>
      <c r="F86" s="241"/>
      <c r="G86" s="241"/>
      <c r="H86" s="241"/>
      <c r="I86" s="232"/>
      <c r="J86" s="232"/>
      <c r="K86" s="232"/>
      <c r="L86" s="232"/>
      <c r="M86" s="232"/>
      <c r="N86" s="232"/>
      <c r="O86" s="187"/>
      <c r="P86" s="232"/>
      <c r="Q86" s="250"/>
      <c r="R86" s="250"/>
      <c r="S86" s="293"/>
      <c r="V86" s="238"/>
    </row>
    <row r="87" spans="1:26" ht="15" thickBot="1" x14ac:dyDescent="0.4">
      <c r="A87" s="200"/>
      <c r="B87" s="242"/>
      <c r="C87" s="129" t="s">
        <v>369</v>
      </c>
      <c r="D87" s="108" t="s">
        <v>289</v>
      </c>
      <c r="E87" s="255"/>
      <c r="F87" s="242"/>
      <c r="G87" s="242"/>
      <c r="H87" s="242"/>
      <c r="I87" s="248"/>
      <c r="J87" s="248"/>
      <c r="K87" s="248"/>
      <c r="L87" s="248"/>
      <c r="M87" s="248"/>
      <c r="N87" s="248"/>
      <c r="O87" s="247"/>
      <c r="P87" s="248"/>
      <c r="Q87" s="251"/>
      <c r="R87" s="251"/>
      <c r="S87" s="293"/>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31" t="s">
        <v>231</v>
      </c>
      <c r="J88" s="231" t="s">
        <v>231</v>
      </c>
      <c r="K88" s="231" t="s">
        <v>231</v>
      </c>
      <c r="L88" s="231" t="s">
        <v>231</v>
      </c>
      <c r="M88" s="231" t="s">
        <v>231</v>
      </c>
      <c r="N88" s="231"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32"/>
      <c r="J89" s="232"/>
      <c r="K89" s="232"/>
      <c r="L89" s="232"/>
      <c r="M89" s="232"/>
      <c r="N89" s="232"/>
      <c r="O89" s="187"/>
      <c r="P89" s="232"/>
      <c r="Q89" s="235"/>
      <c r="R89" s="235"/>
      <c r="S89" s="293"/>
      <c r="V89" s="238"/>
    </row>
    <row r="90" spans="1:26" x14ac:dyDescent="0.35">
      <c r="A90" s="201"/>
      <c r="B90" s="241"/>
      <c r="C90" s="131" t="s">
        <v>373</v>
      </c>
      <c r="D90" s="108" t="s">
        <v>289</v>
      </c>
      <c r="E90" s="254"/>
      <c r="F90" s="241"/>
      <c r="G90" s="241"/>
      <c r="H90" s="241"/>
      <c r="I90" s="232"/>
      <c r="J90" s="232"/>
      <c r="K90" s="232"/>
      <c r="L90" s="232"/>
      <c r="M90" s="232"/>
      <c r="N90" s="232"/>
      <c r="O90" s="187"/>
      <c r="P90" s="232"/>
      <c r="Q90" s="235"/>
      <c r="R90" s="235"/>
      <c r="S90" s="293"/>
      <c r="V90" s="238"/>
    </row>
    <row r="91" spans="1:26" ht="92.5" customHeight="1" thickBot="1" x14ac:dyDescent="0.4">
      <c r="A91" s="202"/>
      <c r="B91" s="242"/>
      <c r="C91" s="133" t="s">
        <v>374</v>
      </c>
      <c r="D91" s="143" t="s">
        <v>281</v>
      </c>
      <c r="E91" s="255"/>
      <c r="F91" s="242"/>
      <c r="G91" s="242"/>
      <c r="H91" s="242"/>
      <c r="I91" s="233"/>
      <c r="J91" s="233"/>
      <c r="K91" s="233"/>
      <c r="L91" s="233"/>
      <c r="M91" s="233"/>
      <c r="N91" s="233"/>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csXaBuqsw0GM9w0rUau4QS5VG3m1RsM3cvdJEIMZPoBeJKQnMa5Edr9xQy1ECsYlan+VMAyTLrgMlM1tm0aG7A==" saltValue="lEecI/L9a9wCitATqsslJQ=="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Q51:Q52"/>
    <mergeCell ref="Q76:Q8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O24:O31"/>
    <mergeCell ref="P24:P3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M40:M45"/>
    <mergeCell ref="N40:N45"/>
    <mergeCell ref="A46:A50"/>
    <mergeCell ref="B46:B50"/>
    <mergeCell ref="E46:E50"/>
    <mergeCell ref="F46:F50"/>
    <mergeCell ref="G46:G50"/>
    <mergeCell ref="I40:I45"/>
    <mergeCell ref="J40:J45"/>
    <mergeCell ref="K40:K45"/>
    <mergeCell ref="L40:L45"/>
    <mergeCell ref="A40:A45"/>
    <mergeCell ref="B40:B45"/>
    <mergeCell ref="E40:E45"/>
    <mergeCell ref="F40:F45"/>
    <mergeCell ref="G40:G45"/>
    <mergeCell ref="H40:H45"/>
    <mergeCell ref="N46:N50"/>
    <mergeCell ref="O46:O50"/>
    <mergeCell ref="P46:P50"/>
    <mergeCell ref="R46:R50"/>
    <mergeCell ref="V46:V50"/>
    <mergeCell ref="H46:H50"/>
    <mergeCell ref="I46:I50"/>
    <mergeCell ref="J46:J50"/>
    <mergeCell ref="K46:K50"/>
    <mergeCell ref="L46:L50"/>
    <mergeCell ref="M46:M50"/>
    <mergeCell ref="Q46:Q50"/>
    <mergeCell ref="O51:O52"/>
    <mergeCell ref="P51:P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3304" priority="1">
      <formula>$D12="No"</formula>
    </cfRule>
  </conditionalFormatting>
  <conditionalFormatting sqref="F12:F91">
    <cfRule type="cellIs" dxfId="3303" priority="4" operator="greaterThan">
      <formula>0</formula>
    </cfRule>
  </conditionalFormatting>
  <conditionalFormatting sqref="G12:G91">
    <cfRule type="cellIs" dxfId="3302" priority="3" operator="greaterThan">
      <formula>0</formula>
    </cfRule>
  </conditionalFormatting>
  <conditionalFormatting sqref="H12:H91">
    <cfRule type="cellIs" dxfId="3301" priority="2" operator="greaterThan">
      <formula>0</formula>
    </cfRule>
  </conditionalFormatting>
  <conditionalFormatting sqref="N12">
    <cfRule type="cellIs" dxfId="3300" priority="84" operator="equal">
      <formula>"Significant Negative"</formula>
    </cfRule>
    <cfRule type="cellIs" dxfId="3299" priority="86" operator="equal">
      <formula>"Significant Positive"</formula>
    </cfRule>
    <cfRule type="cellIs" dxfId="3298" priority="87" operator="equal">
      <formula>"Neutral"</formula>
    </cfRule>
    <cfRule type="cellIs" dxfId="3297" priority="85" operator="equal">
      <formula>"Minor Positive"</formula>
    </cfRule>
    <cfRule type="cellIs" dxfId="3296" priority="83" operator="equal">
      <formula>"Minor Negative"</formula>
    </cfRule>
  </conditionalFormatting>
  <conditionalFormatting sqref="N22">
    <cfRule type="cellIs" dxfId="3295" priority="111" operator="equal">
      <formula>"Uncertain"</formula>
    </cfRule>
    <cfRule type="cellIs" dxfId="3294" priority="110" operator="equal">
      <formula>"Minor Negative"</formula>
    </cfRule>
    <cfRule type="cellIs" dxfId="3293" priority="109" operator="equal">
      <formula>"Significant Negative"</formula>
    </cfRule>
    <cfRule type="cellIs" dxfId="3292" priority="114" operator="equal">
      <formula>"Significant Positive"</formula>
    </cfRule>
    <cfRule type="cellIs" dxfId="3291" priority="113" operator="equal">
      <formula>"Minor Positive"</formula>
    </cfRule>
    <cfRule type="cellIs" dxfId="3290" priority="112" operator="equal">
      <formula>"Neutral"</formula>
    </cfRule>
  </conditionalFormatting>
  <conditionalFormatting sqref="N24">
    <cfRule type="cellIs" dxfId="3289" priority="119" operator="equal">
      <formula>"Minor Positive"</formula>
    </cfRule>
    <cfRule type="cellIs" dxfId="3288" priority="118" operator="equal">
      <formula>"Neutral"</formula>
    </cfRule>
    <cfRule type="cellIs" dxfId="3287" priority="117" operator="equal">
      <formula>"Uncertain"</formula>
    </cfRule>
    <cfRule type="cellIs" dxfId="3286" priority="115" operator="equal">
      <formula>"Significant Negative"</formula>
    </cfRule>
    <cfRule type="cellIs" dxfId="3285" priority="116" operator="equal">
      <formula>"Minor Negative"</formula>
    </cfRule>
    <cfRule type="cellIs" dxfId="3284" priority="120" operator="equal">
      <formula>"Significant Positive"</formula>
    </cfRule>
  </conditionalFormatting>
  <conditionalFormatting sqref="N32">
    <cfRule type="cellIs" dxfId="3283" priority="82" operator="equal">
      <formula>"Significant Positive"</formula>
    </cfRule>
    <cfRule type="cellIs" dxfId="3282" priority="81" operator="equal">
      <formula>"Minor Positive"</formula>
    </cfRule>
    <cfRule type="cellIs" dxfId="3281" priority="80" operator="equal">
      <formula>"Neutral"</formula>
    </cfRule>
    <cfRule type="cellIs" dxfId="3280" priority="79" operator="equal">
      <formula>"Uncertain"</formula>
    </cfRule>
    <cfRule type="cellIs" dxfId="3279" priority="77" operator="equal">
      <formula>"Significant Negative"</formula>
    </cfRule>
    <cfRule type="cellIs" dxfId="3278" priority="78" operator="equal">
      <formula>"Minor Negative"</formula>
    </cfRule>
  </conditionalFormatting>
  <conditionalFormatting sqref="N40">
    <cfRule type="cellIs" dxfId="3277" priority="90" operator="equal">
      <formula>"Minor Negative"</formula>
    </cfRule>
    <cfRule type="cellIs" dxfId="3276" priority="89" operator="equal">
      <formula>"Significant Negative"</formula>
    </cfRule>
    <cfRule type="cellIs" dxfId="3275" priority="93" operator="equal">
      <formula>"Minor Positive"</formula>
    </cfRule>
    <cfRule type="cellIs" dxfId="3274" priority="94" operator="equal">
      <formula>"Significant Positive"</formula>
    </cfRule>
    <cfRule type="cellIs" dxfId="3273" priority="92" operator="equal">
      <formula>"Neutral"</formula>
    </cfRule>
    <cfRule type="cellIs" dxfId="3272" priority="91" operator="equal">
      <formula>"Uncertain"</formula>
    </cfRule>
  </conditionalFormatting>
  <conditionalFormatting sqref="N46">
    <cfRule type="cellIs" dxfId="3271" priority="71" operator="equal">
      <formula>"Significant Negative"</formula>
    </cfRule>
    <cfRule type="cellIs" dxfId="3270" priority="76" operator="equal">
      <formula>"Significant Positive"</formula>
    </cfRule>
    <cfRule type="cellIs" dxfId="3269" priority="75" operator="equal">
      <formula>"Minor Positive"</formula>
    </cfRule>
    <cfRule type="cellIs" dxfId="3268" priority="74" operator="equal">
      <formula>"Neutral"</formula>
    </cfRule>
    <cfRule type="cellIs" dxfId="3267" priority="73" operator="equal">
      <formula>"Uncertain"</formula>
    </cfRule>
    <cfRule type="cellIs" dxfId="3266" priority="72" operator="equal">
      <formula>"Minor Negative"</formula>
    </cfRule>
  </conditionalFormatting>
  <conditionalFormatting sqref="N51">
    <cfRule type="cellIs" dxfId="3265" priority="70" operator="equal">
      <formula>"Significant Positive"</formula>
    </cfRule>
    <cfRule type="cellIs" dxfId="3264" priority="65" operator="equal">
      <formula>"Significant Negative"</formula>
    </cfRule>
    <cfRule type="cellIs" dxfId="3263" priority="66" operator="equal">
      <formula>"Minor Negative"</formula>
    </cfRule>
    <cfRule type="cellIs" dxfId="3262" priority="67" operator="equal">
      <formula>"Uncertain"</formula>
    </cfRule>
    <cfRule type="cellIs" dxfId="3261" priority="68" operator="equal">
      <formula>"Neutral"</formula>
    </cfRule>
    <cfRule type="cellIs" dxfId="3260" priority="69" operator="equal">
      <formula>"Minor Positive"</formula>
    </cfRule>
  </conditionalFormatting>
  <conditionalFormatting sqref="N53">
    <cfRule type="cellIs" dxfId="3259" priority="60" operator="equal">
      <formula>"Minor Negative"</formula>
    </cfRule>
    <cfRule type="cellIs" dxfId="3258" priority="64" operator="equal">
      <formula>"Significant Positive"</formula>
    </cfRule>
    <cfRule type="cellIs" dxfId="3257" priority="63" operator="equal">
      <formula>"Minor Positive"</formula>
    </cfRule>
    <cfRule type="cellIs" dxfId="3256" priority="62" operator="equal">
      <formula>"Neutral"</formula>
    </cfRule>
    <cfRule type="cellIs" dxfId="3255" priority="61" operator="equal">
      <formula>"Uncertain"</formula>
    </cfRule>
    <cfRule type="cellIs" dxfId="3254" priority="59" operator="equal">
      <formula>"Significant Negative"</formula>
    </cfRule>
  </conditionalFormatting>
  <conditionalFormatting sqref="N58">
    <cfRule type="cellIs" dxfId="3253" priority="8" operator="equal">
      <formula>"Significant Negative"</formula>
    </cfRule>
    <cfRule type="cellIs" dxfId="3252" priority="9" operator="equal">
      <formula>"Minor Negative"</formula>
    </cfRule>
    <cfRule type="cellIs" dxfId="3251" priority="10" operator="equal">
      <formula>"Uncertain"</formula>
    </cfRule>
    <cfRule type="cellIs" dxfId="3250" priority="11" operator="equal">
      <formula>"Neutral"</formula>
    </cfRule>
    <cfRule type="cellIs" dxfId="3249" priority="12" operator="equal">
      <formula>"Minor Positive"</formula>
    </cfRule>
    <cfRule type="cellIs" dxfId="3248" priority="13" operator="equal">
      <formula>"Significant Positive"</formula>
    </cfRule>
  </conditionalFormatting>
  <conditionalFormatting sqref="N61">
    <cfRule type="cellIs" dxfId="3247" priority="22" operator="equal">
      <formula>"Uncertain"</formula>
    </cfRule>
    <cfRule type="cellIs" dxfId="3246" priority="23" operator="equal">
      <formula>"Neutral"</formula>
    </cfRule>
    <cfRule type="cellIs" dxfId="3245" priority="25" operator="equal">
      <formula>"Significant Positive"</formula>
    </cfRule>
    <cfRule type="cellIs" dxfId="3244" priority="20" operator="equal">
      <formula>"Significant Negative"</formula>
    </cfRule>
    <cfRule type="cellIs" dxfId="3243" priority="24" operator="equal">
      <formula>"Minor Positive"</formula>
    </cfRule>
    <cfRule type="cellIs" dxfId="3242" priority="21" operator="equal">
      <formula>"Minor Negative"</formula>
    </cfRule>
  </conditionalFormatting>
  <conditionalFormatting sqref="N69">
    <cfRule type="cellIs" dxfId="3241" priority="172" operator="equal">
      <formula>"Neutral"</formula>
    </cfRule>
    <cfRule type="cellIs" dxfId="3240" priority="173" operator="equal">
      <formula>"Minor Positive"</formula>
    </cfRule>
    <cfRule type="cellIs" dxfId="3239" priority="174" operator="equal">
      <formula>"Significant Positive"</formula>
    </cfRule>
    <cfRule type="cellIs" dxfId="3238" priority="169" operator="equal">
      <formula>"Significant Negative"</formula>
    </cfRule>
    <cfRule type="cellIs" dxfId="3237" priority="170" operator="equal">
      <formula>"Minor Negative"</formula>
    </cfRule>
    <cfRule type="cellIs" dxfId="3236" priority="171" operator="equal">
      <formula>"Uncertain"</formula>
    </cfRule>
  </conditionalFormatting>
  <conditionalFormatting sqref="N76">
    <cfRule type="cellIs" dxfId="3235" priority="45" operator="equal">
      <formula>"Minor Positive"</formula>
    </cfRule>
    <cfRule type="cellIs" dxfId="3234" priority="46" operator="equal">
      <formula>"Significant Positive"</formula>
    </cfRule>
    <cfRule type="cellIs" dxfId="3233" priority="44" operator="equal">
      <formula>"Neutral"</formula>
    </cfRule>
    <cfRule type="cellIs" dxfId="3232" priority="41" operator="equal">
      <formula>"Significant Negative"</formula>
    </cfRule>
    <cfRule type="cellIs" dxfId="3231" priority="42" operator="equal">
      <formula>"Minor Negative"</formula>
    </cfRule>
    <cfRule type="cellIs" dxfId="3230" priority="43" operator="equal">
      <formula>"Uncertain"</formula>
    </cfRule>
  </conditionalFormatting>
  <conditionalFormatting sqref="N81">
    <cfRule type="cellIs" dxfId="3229" priority="35" operator="equal">
      <formula>"Significant Negative"</formula>
    </cfRule>
    <cfRule type="cellIs" dxfId="3228" priority="36" operator="equal">
      <formula>"Minor Negative"</formula>
    </cfRule>
    <cfRule type="cellIs" dxfId="3227" priority="38" operator="equal">
      <formula>"Neutral"</formula>
    </cfRule>
    <cfRule type="cellIs" dxfId="3226" priority="39" operator="equal">
      <formula>"Minor Positive"</formula>
    </cfRule>
    <cfRule type="cellIs" dxfId="3225" priority="40" operator="equal">
      <formula>"Significant Positive"</formula>
    </cfRule>
    <cfRule type="cellIs" dxfId="3224" priority="37" operator="equal">
      <formula>"Uncertain"</formula>
    </cfRule>
  </conditionalFormatting>
  <conditionalFormatting sqref="N88">
    <cfRule type="cellIs" dxfId="3223" priority="34" operator="equal">
      <formula>"Significant Positive"</formula>
    </cfRule>
    <cfRule type="cellIs" dxfId="3222" priority="31" operator="equal">
      <formula>"Uncertain"</formula>
    </cfRule>
    <cfRule type="cellIs" dxfId="3221" priority="30" operator="equal">
      <formula>"Minor Negative"</formula>
    </cfRule>
    <cfRule type="cellIs" dxfId="3220" priority="29" operator="equal">
      <formula>"Significant Negative"</formula>
    </cfRule>
    <cfRule type="cellIs" dxfId="3219" priority="33" operator="equal">
      <formula>"Minor Positive"</formula>
    </cfRule>
    <cfRule type="cellIs" dxfId="3218" priority="32" operator="equal">
      <formula>"Neutral"</formula>
    </cfRule>
  </conditionalFormatting>
  <dataValidations count="10">
    <dataValidation type="list" allowBlank="1" showInputMessage="1" showErrorMessage="1" sqref="I12:I91" xr:uid="{ADD7F65A-F68D-446F-9BB8-78F19850EA0D}">
      <formula1>"Direct,Indirect,N/A"</formula1>
    </dataValidation>
    <dataValidation type="list" allowBlank="1" showInputMessage="1" showErrorMessage="1" sqref="J12 J22:J91" xr:uid="{F902AD25-EE44-4CCD-8986-E4AB06F146C2}">
      <formula1>"Low,Medium,High,N/A"</formula1>
    </dataValidation>
    <dataValidation type="list" allowBlank="1" showInputMessage="1" showErrorMessage="1" sqref="K12 K22:K91" xr:uid="{F72E7341-6974-4C6A-B677-D66152B59DC5}">
      <formula1>"Short(&lt;5yrs),Short/Medium,Medium(10yrs),Medium/Long,Long(20+yrs),N/A"</formula1>
    </dataValidation>
    <dataValidation type="list" allowBlank="1" showInputMessage="1" showErrorMessage="1" sqref="L12 L22:L91" xr:uid="{1B9BF539-665C-40E4-A795-A2AEAC489085}">
      <formula1>"Localised,District-wide,Regional,National,N/A"</formula1>
    </dataValidation>
    <dataValidation type="list" allowBlank="1" showInputMessage="1" showErrorMessage="1" sqref="N12 N88:N91 N22:N39 N46:N80" xr:uid="{AC873EAE-8DCB-437E-B7BB-E515520C4238}">
      <formula1>"Significant Positive,Minor Positive,Neutral,Uncertain,Minor Negative,Significant Negative"</formula1>
    </dataValidation>
    <dataValidation type="list" allowBlank="1" showInputMessage="1" showErrorMessage="1" sqref="D12:D91" xr:uid="{F616D065-EBB1-4916-A6F2-81C3546F2085}">
      <formula1>"Yes, No"</formula1>
    </dataValidation>
    <dataValidation type="list" allowBlank="1" showInputMessage="1" showErrorMessage="1" sqref="M40:M45" xr:uid="{CA6BED1A-19E8-4984-BF7A-02DA292F135C}">
      <formula1>"nt/Irreversible,Permenant/Reversible,Temporary/Irreversible,Temporary/Reversible,N/A"</formula1>
    </dataValidation>
    <dataValidation type="list" allowBlank="1" showInputMessage="1" showErrorMessage="1" sqref="P88:P91" xr:uid="{DC2C7990-3EF5-4322-AA18-953D3EFA9318}">
      <formula1>"Yes,No"</formula1>
    </dataValidation>
    <dataValidation type="list" allowBlank="1" showInputMessage="1" showErrorMessage="1" sqref="M12:M39 M46:M91" xr:uid="{883E6D74-C641-45D7-829F-924F2D368BB0}">
      <formula1>"Permanent/Irreversible,Permanant/Reversible,Temporary/Irreversible,Temporary/Reversible,N/A"</formula1>
    </dataValidation>
    <dataValidation type="list" allowBlank="1" showInputMessage="1" showErrorMessage="1" sqref="N81:N87" xr:uid="{74359395-E5D2-49BB-A5A1-43B292A8B4EA}">
      <formula1>"Significant Positive,Minor Positive,Neitral,Uncertain,Minor Negative, Significant Negative"</formula1>
    </dataValidation>
  </dataValidations>
  <pageMargins left="0.7" right="0.7" top="0.75" bottom="0.75" header="0.3" footer="0.3"/>
  <pageSetup orientation="portrait"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A236D-A8CC-4AC6-9B51-D3844C4E5320}">
  <sheetPr codeName="Sheet29"/>
  <dimension ref="A1:Z94"/>
  <sheetViews>
    <sheetView topLeftCell="C57" zoomScale="60" zoomScaleNormal="60" workbookViewId="0">
      <selection activeCell="C69" sqref="C69:C73"/>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30.81640625" customWidth="1"/>
    <col min="18" max="18" width="41.54296875" customWidth="1"/>
    <col min="19" max="19" width="20.5429687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174</v>
      </c>
      <c r="D1" s="192"/>
      <c r="E1" s="137"/>
      <c r="F1" s="137"/>
      <c r="G1" s="137"/>
      <c r="H1" s="137"/>
      <c r="I1" s="112"/>
      <c r="J1" s="112"/>
      <c r="K1" s="112"/>
      <c r="M1" s="113"/>
      <c r="N1" s="113"/>
      <c r="O1" s="113"/>
    </row>
    <row r="2" spans="1:26" x14ac:dyDescent="0.35">
      <c r="A2" s="74" t="s">
        <v>24</v>
      </c>
      <c r="B2" s="114"/>
      <c r="C2" s="187" t="s">
        <v>445</v>
      </c>
      <c r="D2" s="187"/>
      <c r="E2" s="138"/>
      <c r="F2" s="138"/>
      <c r="G2" s="138"/>
      <c r="H2" s="138"/>
      <c r="M2" s="115"/>
      <c r="N2" s="115"/>
      <c r="O2" s="115"/>
    </row>
    <row r="3" spans="1:26" x14ac:dyDescent="0.35">
      <c r="A3" s="75" t="s">
        <v>25</v>
      </c>
      <c r="B3" s="116"/>
      <c r="C3" s="247" t="s">
        <v>389</v>
      </c>
      <c r="D3" s="247"/>
      <c r="E3" s="138"/>
      <c r="F3" s="138"/>
      <c r="G3" s="138"/>
      <c r="H3" s="138"/>
      <c r="M3" s="115"/>
      <c r="N3" s="115"/>
      <c r="O3" s="115"/>
    </row>
    <row r="4" spans="1:26" ht="17.25" customHeight="1" x14ac:dyDescent="0.35">
      <c r="A4" s="135" t="s">
        <v>26</v>
      </c>
      <c r="B4" s="136"/>
      <c r="C4" s="290" t="s">
        <v>605</v>
      </c>
      <c r="D4" s="290"/>
      <c r="E4" s="134"/>
      <c r="F4" s="134"/>
      <c r="G4" s="134"/>
      <c r="H4" s="134"/>
      <c r="M4" s="115"/>
      <c r="N4" s="115"/>
      <c r="O4" s="115"/>
    </row>
    <row r="5" spans="1:26" ht="17.25" customHeight="1" x14ac:dyDescent="0.35">
      <c r="A5" s="75" t="s">
        <v>27</v>
      </c>
      <c r="B5" s="136"/>
      <c r="C5" s="175">
        <v>0.88</v>
      </c>
      <c r="D5" s="177"/>
      <c r="E5" s="134"/>
      <c r="F5" s="134"/>
      <c r="G5" s="134"/>
      <c r="H5" s="134"/>
      <c r="M5" s="115"/>
      <c r="N5" s="115"/>
      <c r="O5" s="115"/>
    </row>
    <row r="6" spans="1:26" ht="62.5" customHeight="1" x14ac:dyDescent="0.35">
      <c r="A6" s="75" t="s">
        <v>28</v>
      </c>
      <c r="B6" s="136"/>
      <c r="C6" s="175" t="s">
        <v>606</v>
      </c>
      <c r="D6" s="177"/>
      <c r="E6" s="149"/>
      <c r="G6" s="134"/>
      <c r="H6" s="134"/>
      <c r="M6" s="115"/>
      <c r="N6" s="115"/>
      <c r="O6" s="115"/>
    </row>
    <row r="7" spans="1:26" ht="17.25" customHeight="1" x14ac:dyDescent="0.35">
      <c r="A7" s="75" t="s">
        <v>29</v>
      </c>
      <c r="B7" s="136"/>
      <c r="C7" s="175" t="s">
        <v>270</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281</v>
      </c>
      <c r="E12" s="266" t="s">
        <v>281</v>
      </c>
      <c r="F12" s="260">
        <f ca="1">COUNTIFS(INDIRECT("RAG!$C$"&amp;$V12&amp;":$BB$"&amp;$V12),F$11,RAG!$C$3:$BB$3,$B12)</f>
        <v>0</v>
      </c>
      <c r="G12" s="279">
        <f ca="1">COUNTIFS(INDIRECT("RAG!$C$"&amp;$V12&amp;":$BB$"&amp;$V12),G$11,RAG!$C$3:$BB$3,$B12)</f>
        <v>1</v>
      </c>
      <c r="H12" s="279">
        <f ca="1">COUNTIFS(INDIRECT("RAG!$C$"&amp;$V12&amp;":$BB$"&amp;$V12),H$11,RAG!$C$3:$BB$3,$B12)</f>
        <v>2</v>
      </c>
      <c r="I12" s="283" t="s">
        <v>282</v>
      </c>
      <c r="J12" s="283" t="s">
        <v>335</v>
      </c>
      <c r="K12" s="283" t="s">
        <v>284</v>
      </c>
      <c r="L12" s="283" t="s">
        <v>285</v>
      </c>
      <c r="M12" s="283" t="s">
        <v>286</v>
      </c>
      <c r="N12" s="256" t="s">
        <v>287</v>
      </c>
      <c r="O12" s="246" t="s">
        <v>607</v>
      </c>
      <c r="P12" s="277" t="s">
        <v>281</v>
      </c>
      <c r="Q12" s="249"/>
      <c r="R12" s="249"/>
      <c r="S12" s="293"/>
      <c r="V12" s="237">
        <f>MATCH(C1, RAG!$B$1:B$56, 0)</f>
        <v>10</v>
      </c>
      <c r="Z12" t="str">
        <f>IF(R12&gt;0,B12&amp;":"&amp;R12&amp;"
","")</f>
        <v/>
      </c>
    </row>
    <row r="13" spans="1:26" x14ac:dyDescent="0.35">
      <c r="A13" s="197"/>
      <c r="B13" s="288"/>
      <c r="C13" s="108" t="s">
        <v>288</v>
      </c>
      <c r="D13" s="108" t="s">
        <v>289</v>
      </c>
      <c r="E13" s="266"/>
      <c r="F13" s="260"/>
      <c r="G13" s="260"/>
      <c r="H13" s="260"/>
      <c r="I13" s="284"/>
      <c r="J13" s="284"/>
      <c r="K13" s="284"/>
      <c r="L13" s="284"/>
      <c r="M13" s="284"/>
      <c r="N13" s="282"/>
      <c r="O13" s="187"/>
      <c r="P13" s="278"/>
      <c r="Q13" s="250"/>
      <c r="R13" s="250"/>
      <c r="S13" s="293"/>
      <c r="V13" s="238"/>
    </row>
    <row r="14" spans="1:26" x14ac:dyDescent="0.35">
      <c r="A14" s="197"/>
      <c r="B14" s="288"/>
      <c r="C14" s="108" t="s">
        <v>290</v>
      </c>
      <c r="D14" s="108" t="s">
        <v>289</v>
      </c>
      <c r="E14" s="266"/>
      <c r="F14" s="260"/>
      <c r="G14" s="260"/>
      <c r="H14" s="260"/>
      <c r="I14" s="284"/>
      <c r="J14" s="284"/>
      <c r="K14" s="284"/>
      <c r="L14" s="284"/>
      <c r="M14" s="284"/>
      <c r="N14" s="282"/>
      <c r="O14" s="187"/>
      <c r="P14" s="278"/>
      <c r="Q14" s="250"/>
      <c r="R14" s="250"/>
      <c r="S14" s="293"/>
      <c r="V14" s="238"/>
    </row>
    <row r="15" spans="1:26" x14ac:dyDescent="0.35">
      <c r="A15" s="197"/>
      <c r="B15" s="288"/>
      <c r="C15" s="108" t="s">
        <v>291</v>
      </c>
      <c r="D15" s="108" t="s">
        <v>289</v>
      </c>
      <c r="E15" s="266"/>
      <c r="F15" s="260"/>
      <c r="G15" s="260"/>
      <c r="H15" s="260"/>
      <c r="I15" s="284"/>
      <c r="J15" s="284"/>
      <c r="K15" s="284"/>
      <c r="L15" s="284"/>
      <c r="M15" s="284"/>
      <c r="N15" s="282"/>
      <c r="O15" s="187"/>
      <c r="P15" s="278"/>
      <c r="Q15" s="250"/>
      <c r="R15" s="250"/>
      <c r="S15" s="293"/>
      <c r="V15" s="238"/>
    </row>
    <row r="16" spans="1:26" ht="14.5" customHeight="1" x14ac:dyDescent="0.35">
      <c r="A16" s="197"/>
      <c r="B16" s="288"/>
      <c r="C16" s="108" t="s">
        <v>292</v>
      </c>
      <c r="D16" s="108" t="s">
        <v>281</v>
      </c>
      <c r="E16" s="266"/>
      <c r="F16" s="260"/>
      <c r="G16" s="260"/>
      <c r="H16" s="260"/>
      <c r="I16" s="284"/>
      <c r="J16" s="284"/>
      <c r="K16" s="284"/>
      <c r="L16" s="284"/>
      <c r="M16" s="284"/>
      <c r="N16" s="282"/>
      <c r="O16" s="187"/>
      <c r="P16" s="278"/>
      <c r="Q16" s="250"/>
      <c r="R16" s="250"/>
      <c r="S16" s="293"/>
      <c r="V16" s="238"/>
    </row>
    <row r="17" spans="1:26" x14ac:dyDescent="0.35">
      <c r="A17" s="197"/>
      <c r="B17" s="288"/>
      <c r="C17" s="108" t="s">
        <v>293</v>
      </c>
      <c r="D17" s="108" t="s">
        <v>281</v>
      </c>
      <c r="E17" s="266"/>
      <c r="F17" s="260"/>
      <c r="G17" s="260"/>
      <c r="H17" s="260"/>
      <c r="I17" s="284"/>
      <c r="J17" s="284"/>
      <c r="K17" s="284"/>
      <c r="L17" s="284"/>
      <c r="M17" s="284"/>
      <c r="N17" s="282"/>
      <c r="O17" s="187"/>
      <c r="P17" s="278"/>
      <c r="Q17" s="250"/>
      <c r="R17" s="250"/>
      <c r="S17" s="293"/>
      <c r="V17" s="238"/>
    </row>
    <row r="18" spans="1:26" ht="14.5" customHeight="1" x14ac:dyDescent="0.35">
      <c r="A18" s="197"/>
      <c r="B18" s="288"/>
      <c r="C18" s="108" t="s">
        <v>294</v>
      </c>
      <c r="D18" s="108" t="s">
        <v>281</v>
      </c>
      <c r="E18" s="266"/>
      <c r="F18" s="260"/>
      <c r="G18" s="260"/>
      <c r="H18" s="260"/>
      <c r="I18" s="284"/>
      <c r="J18" s="284"/>
      <c r="K18" s="284"/>
      <c r="L18" s="284"/>
      <c r="M18" s="284"/>
      <c r="N18" s="282"/>
      <c r="O18" s="187"/>
      <c r="P18" s="278"/>
      <c r="Q18" s="250"/>
      <c r="R18" s="250"/>
      <c r="S18" s="293"/>
      <c r="V18" s="238"/>
    </row>
    <row r="19" spans="1:26" x14ac:dyDescent="0.35">
      <c r="A19" s="197"/>
      <c r="B19" s="288"/>
      <c r="C19" s="108" t="s">
        <v>295</v>
      </c>
      <c r="D19" s="108" t="s">
        <v>289</v>
      </c>
      <c r="E19" s="266"/>
      <c r="F19" s="260"/>
      <c r="G19" s="260"/>
      <c r="H19" s="260"/>
      <c r="I19" s="284"/>
      <c r="J19" s="284"/>
      <c r="K19" s="284"/>
      <c r="L19" s="284"/>
      <c r="M19" s="284"/>
      <c r="N19" s="282"/>
      <c r="O19" s="187"/>
      <c r="P19" s="278"/>
      <c r="Q19" s="250"/>
      <c r="R19" s="250"/>
      <c r="S19" s="293"/>
      <c r="V19" s="238"/>
    </row>
    <row r="20" spans="1:26" ht="29" x14ac:dyDescent="0.35">
      <c r="A20" s="197"/>
      <c r="B20" s="288"/>
      <c r="C20" s="108" t="s">
        <v>296</v>
      </c>
      <c r="D20" s="108" t="s">
        <v>289</v>
      </c>
      <c r="E20" s="266"/>
      <c r="F20" s="260"/>
      <c r="G20" s="260"/>
      <c r="H20" s="260"/>
      <c r="I20" s="284"/>
      <c r="J20" s="284"/>
      <c r="K20" s="284"/>
      <c r="L20" s="284"/>
      <c r="M20" s="284"/>
      <c r="N20" s="282"/>
      <c r="O20" s="187"/>
      <c r="P20" s="278"/>
      <c r="Q20" s="250"/>
      <c r="R20" s="250"/>
      <c r="S20" s="293"/>
      <c r="V20" s="238"/>
    </row>
    <row r="21" spans="1:26" ht="15" thickBot="1" x14ac:dyDescent="0.4">
      <c r="A21" s="198"/>
      <c r="B21" s="289"/>
      <c r="C21" s="121" t="s">
        <v>297</v>
      </c>
      <c r="D21" s="108" t="s">
        <v>289</v>
      </c>
      <c r="E21" s="267"/>
      <c r="F21" s="261"/>
      <c r="G21" s="261"/>
      <c r="H21" s="261"/>
      <c r="I21" s="285"/>
      <c r="J21" s="285"/>
      <c r="K21" s="285"/>
      <c r="L21" s="285"/>
      <c r="M21" s="285"/>
      <c r="N21" s="281"/>
      <c r="O21" s="247"/>
      <c r="P21" s="279"/>
      <c r="Q21" s="251"/>
      <c r="R21" s="251"/>
      <c r="S21" s="293"/>
      <c r="V21" s="252"/>
    </row>
    <row r="22" spans="1:26" ht="39" customHeight="1" x14ac:dyDescent="0.35">
      <c r="A22" s="199" t="s">
        <v>71</v>
      </c>
      <c r="B22" s="240" t="s">
        <v>96</v>
      </c>
      <c r="C22" s="119" t="s">
        <v>298</v>
      </c>
      <c r="D22" s="119" t="s">
        <v>289</v>
      </c>
      <c r="E22" s="265" t="s">
        <v>281</v>
      </c>
      <c r="F22" s="259">
        <f ca="1">COUNTIFS(INDIRECT("RAG!$C$"&amp;$V12&amp;":$BB$"&amp;$V12),F$11,RAG!$C$3:$BB$3,$B22)</f>
        <v>0</v>
      </c>
      <c r="G22" s="259">
        <f ca="1">COUNTIFS(INDIRECT("RAG!$C$"&amp;$V12&amp;":$BB$"&amp;$V12),G$11,RAG!$C$3:$BB$3,$B22)</f>
        <v>0</v>
      </c>
      <c r="H22" s="259">
        <f ca="1">COUNTIFS(INDIRECT("RAG!$C$"&amp;$V12&amp;":$BB$"&amp;$V12),H$11,RAG!$C$3:$BB$3,$B22)</f>
        <v>2</v>
      </c>
      <c r="I22" s="283" t="s">
        <v>282</v>
      </c>
      <c r="J22" s="280" t="s">
        <v>335</v>
      </c>
      <c r="K22" s="280" t="s">
        <v>299</v>
      </c>
      <c r="L22" s="280" t="s">
        <v>285</v>
      </c>
      <c r="M22" s="280" t="s">
        <v>286</v>
      </c>
      <c r="N22" s="243" t="s">
        <v>287</v>
      </c>
      <c r="O22" s="246" t="s">
        <v>587</v>
      </c>
      <c r="P22" s="277" t="s">
        <v>281</v>
      </c>
      <c r="Q22" s="249"/>
      <c r="R22" s="249"/>
      <c r="S22" s="293"/>
      <c r="V22" s="237"/>
      <c r="Z22" t="str">
        <f>IF(R22&gt;0,B22&amp;":"&amp;R22&amp;"
","")</f>
        <v/>
      </c>
    </row>
    <row r="23" spans="1:26" ht="100" customHeight="1" thickBot="1" x14ac:dyDescent="0.4">
      <c r="A23" s="200"/>
      <c r="B23" s="242"/>
      <c r="C23" s="121" t="s">
        <v>301</v>
      </c>
      <c r="D23" s="108" t="s">
        <v>289</v>
      </c>
      <c r="E23" s="267"/>
      <c r="F23" s="261"/>
      <c r="G23" s="261"/>
      <c r="H23" s="261"/>
      <c r="I23" s="284"/>
      <c r="J23" s="281"/>
      <c r="K23" s="281"/>
      <c r="L23" s="281"/>
      <c r="M23" s="281"/>
      <c r="N23" s="256"/>
      <c r="O23" s="247"/>
      <c r="P23" s="279"/>
      <c r="Q23" s="251"/>
      <c r="R23" s="251"/>
      <c r="S23" s="293"/>
      <c r="V23" s="252"/>
    </row>
    <row r="24" spans="1:26" ht="72.5" x14ac:dyDescent="0.35">
      <c r="A24" s="196" t="s">
        <v>72</v>
      </c>
      <c r="B24" s="240" t="s">
        <v>97</v>
      </c>
      <c r="C24" s="122" t="s">
        <v>302</v>
      </c>
      <c r="D24" s="119" t="s">
        <v>281</v>
      </c>
      <c r="E24" s="253" t="s">
        <v>281</v>
      </c>
      <c r="F24" s="240">
        <f ca="1">COUNTIFS(INDIRECT("RAG!$C$"&amp;$V12&amp;":$BB$"&amp;$V12),F$11,RAG!$C$3:$BB$3,$B24)</f>
        <v>0</v>
      </c>
      <c r="G24" s="240">
        <f ca="1">COUNTIFS(INDIRECT("RAG!$C$"&amp;$V12&amp;":$BB$"&amp;$V12),G$11,RAG!$C$3:$BB$3,$B24)</f>
        <v>0</v>
      </c>
      <c r="H24" s="240">
        <f ca="1">COUNTIFS(INDIRECT("RAG!$C$"&amp;$V12&amp;":$BB$"&amp;$V12),H$11,RAG!$C$3:$BB$3,$B24)</f>
        <v>6</v>
      </c>
      <c r="I24" s="243" t="s">
        <v>282</v>
      </c>
      <c r="J24" s="243" t="s">
        <v>335</v>
      </c>
      <c r="K24" s="243" t="s">
        <v>284</v>
      </c>
      <c r="L24" s="243" t="s">
        <v>285</v>
      </c>
      <c r="M24" s="243" t="s">
        <v>286</v>
      </c>
      <c r="N24" s="243" t="s">
        <v>287</v>
      </c>
      <c r="O24" s="246" t="s">
        <v>706</v>
      </c>
      <c r="P24" s="277" t="s">
        <v>289</v>
      </c>
      <c r="Q24" s="249"/>
      <c r="R24" s="249"/>
      <c r="S24" s="293"/>
      <c r="V24" s="237"/>
      <c r="Z24" t="str">
        <f>IF(R24&gt;0,B24&amp;":"&amp;R24&amp;"
","")</f>
        <v/>
      </c>
    </row>
    <row r="25" spans="1:26" x14ac:dyDescent="0.35">
      <c r="A25" s="197"/>
      <c r="B25" s="241"/>
      <c r="C25" s="81" t="s">
        <v>303</v>
      </c>
      <c r="D25" s="108" t="s">
        <v>289</v>
      </c>
      <c r="E25" s="254"/>
      <c r="F25" s="241"/>
      <c r="G25" s="241"/>
      <c r="H25" s="241"/>
      <c r="I25" s="244"/>
      <c r="J25" s="244"/>
      <c r="K25" s="244"/>
      <c r="L25" s="244"/>
      <c r="M25" s="244"/>
      <c r="N25" s="244"/>
      <c r="O25" s="187"/>
      <c r="P25" s="278"/>
      <c r="Q25" s="250"/>
      <c r="R25" s="250"/>
      <c r="S25" s="293"/>
      <c r="V25" s="238"/>
    </row>
    <row r="26" spans="1:26" x14ac:dyDescent="0.35">
      <c r="A26" s="197"/>
      <c r="B26" s="241"/>
      <c r="C26" s="81" t="s">
        <v>304</v>
      </c>
      <c r="D26" s="108" t="s">
        <v>281</v>
      </c>
      <c r="E26" s="254"/>
      <c r="F26" s="241"/>
      <c r="G26" s="241"/>
      <c r="H26" s="241"/>
      <c r="I26" s="244"/>
      <c r="J26" s="244"/>
      <c r="K26" s="244"/>
      <c r="L26" s="244"/>
      <c r="M26" s="244"/>
      <c r="N26" s="244"/>
      <c r="O26" s="187"/>
      <c r="P26" s="278"/>
      <c r="Q26" s="250"/>
      <c r="R26" s="250"/>
      <c r="S26" s="293"/>
      <c r="V26" s="238"/>
    </row>
    <row r="27" spans="1:26" x14ac:dyDescent="0.35">
      <c r="A27" s="197"/>
      <c r="B27" s="241"/>
      <c r="C27" s="81" t="s">
        <v>305</v>
      </c>
      <c r="D27" s="108" t="s">
        <v>289</v>
      </c>
      <c r="E27" s="254"/>
      <c r="F27" s="241"/>
      <c r="G27" s="241"/>
      <c r="H27" s="241"/>
      <c r="I27" s="244"/>
      <c r="J27" s="244"/>
      <c r="K27" s="244"/>
      <c r="L27" s="244"/>
      <c r="M27" s="244"/>
      <c r="N27" s="244"/>
      <c r="O27" s="187"/>
      <c r="P27" s="278"/>
      <c r="Q27" s="250"/>
      <c r="R27" s="250"/>
      <c r="S27" s="293"/>
      <c r="V27" s="238"/>
    </row>
    <row r="28" spans="1:26" x14ac:dyDescent="0.35">
      <c r="A28" s="197"/>
      <c r="B28" s="241"/>
      <c r="C28" s="81" t="s">
        <v>306</v>
      </c>
      <c r="D28" s="108" t="s">
        <v>289</v>
      </c>
      <c r="E28" s="254"/>
      <c r="F28" s="241"/>
      <c r="G28" s="241"/>
      <c r="H28" s="241"/>
      <c r="I28" s="244"/>
      <c r="J28" s="244"/>
      <c r="K28" s="244"/>
      <c r="L28" s="244"/>
      <c r="M28" s="244"/>
      <c r="N28" s="244"/>
      <c r="O28" s="187"/>
      <c r="P28" s="278"/>
      <c r="Q28" s="250"/>
      <c r="R28" s="250"/>
      <c r="S28" s="293"/>
      <c r="V28" s="238"/>
    </row>
    <row r="29" spans="1:26" ht="29.15" customHeight="1" x14ac:dyDescent="0.35">
      <c r="A29" s="197"/>
      <c r="B29" s="241"/>
      <c r="C29" s="81" t="s">
        <v>307</v>
      </c>
      <c r="D29" s="108" t="s">
        <v>289</v>
      </c>
      <c r="E29" s="254"/>
      <c r="F29" s="241"/>
      <c r="G29" s="241"/>
      <c r="H29" s="241"/>
      <c r="I29" s="244"/>
      <c r="J29" s="244"/>
      <c r="K29" s="244"/>
      <c r="L29" s="244"/>
      <c r="M29" s="244"/>
      <c r="N29" s="244"/>
      <c r="O29" s="187"/>
      <c r="P29" s="278"/>
      <c r="Q29" s="250"/>
      <c r="R29" s="250"/>
      <c r="S29" s="293"/>
      <c r="V29" s="238"/>
    </row>
    <row r="30" spans="1:26" x14ac:dyDescent="0.35">
      <c r="A30" s="197"/>
      <c r="B30" s="241"/>
      <c r="C30" s="81" t="s">
        <v>308</v>
      </c>
      <c r="D30" s="108" t="s">
        <v>289</v>
      </c>
      <c r="E30" s="254"/>
      <c r="F30" s="241"/>
      <c r="G30" s="241"/>
      <c r="H30" s="241"/>
      <c r="I30" s="244"/>
      <c r="J30" s="244"/>
      <c r="K30" s="244"/>
      <c r="L30" s="244"/>
      <c r="M30" s="244"/>
      <c r="N30" s="244"/>
      <c r="O30" s="187"/>
      <c r="P30" s="278"/>
      <c r="Q30" s="250"/>
      <c r="R30" s="250"/>
      <c r="S30" s="293"/>
      <c r="V30" s="238"/>
    </row>
    <row r="31" spans="1:26" ht="29.5" thickBot="1" x14ac:dyDescent="0.4">
      <c r="A31" s="198"/>
      <c r="B31" s="242"/>
      <c r="C31" s="123" t="s">
        <v>309</v>
      </c>
      <c r="D31" s="108" t="s">
        <v>289</v>
      </c>
      <c r="E31" s="255"/>
      <c r="F31" s="242"/>
      <c r="G31" s="242"/>
      <c r="H31" s="242"/>
      <c r="I31" s="256"/>
      <c r="J31" s="256"/>
      <c r="K31" s="256"/>
      <c r="L31" s="256"/>
      <c r="M31" s="256"/>
      <c r="N31" s="256"/>
      <c r="O31" s="247"/>
      <c r="P31" s="279"/>
      <c r="Q31" s="251"/>
      <c r="R31" s="251"/>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0</v>
      </c>
      <c r="H32" s="240">
        <f ca="1">COUNTIFS(INDIRECT("RAG!$C$"&amp;$V12&amp;":$BB$"&amp;$V12),H$11,RAG!$C$3:$BB$3,$B32)</f>
        <v>4</v>
      </c>
      <c r="I32" s="243" t="s">
        <v>282</v>
      </c>
      <c r="J32" s="243" t="s">
        <v>335</v>
      </c>
      <c r="K32" s="243" t="s">
        <v>284</v>
      </c>
      <c r="L32" s="243" t="s">
        <v>285</v>
      </c>
      <c r="M32" s="243" t="s">
        <v>286</v>
      </c>
      <c r="N32" s="243" t="s">
        <v>261</v>
      </c>
      <c r="O32" s="246" t="s">
        <v>446</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44"/>
      <c r="J33" s="244"/>
      <c r="K33" s="244"/>
      <c r="L33" s="244"/>
      <c r="M33" s="244"/>
      <c r="N33" s="244"/>
      <c r="O33" s="187"/>
      <c r="P33" s="278"/>
      <c r="Q33" s="235"/>
      <c r="R33" s="235"/>
      <c r="S33" s="293"/>
      <c r="V33" s="238"/>
    </row>
    <row r="34" spans="1:26" x14ac:dyDescent="0.35">
      <c r="A34" s="197"/>
      <c r="B34" s="241"/>
      <c r="C34" s="125" t="s">
        <v>314</v>
      </c>
      <c r="D34" s="108" t="s">
        <v>281</v>
      </c>
      <c r="E34" s="254"/>
      <c r="F34" s="241"/>
      <c r="G34" s="241"/>
      <c r="H34" s="241"/>
      <c r="I34" s="244"/>
      <c r="J34" s="244"/>
      <c r="K34" s="244"/>
      <c r="L34" s="244"/>
      <c r="M34" s="244"/>
      <c r="N34" s="244"/>
      <c r="O34" s="187"/>
      <c r="P34" s="278"/>
      <c r="Q34" s="235"/>
      <c r="R34" s="235"/>
      <c r="S34" s="293"/>
      <c r="V34" s="238"/>
    </row>
    <row r="35" spans="1:26" ht="30" customHeight="1" x14ac:dyDescent="0.35">
      <c r="A35" s="197"/>
      <c r="B35" s="241"/>
      <c r="C35" s="125" t="s">
        <v>315</v>
      </c>
      <c r="D35" s="108" t="s">
        <v>289</v>
      </c>
      <c r="E35" s="254"/>
      <c r="F35" s="241"/>
      <c r="G35" s="241"/>
      <c r="H35" s="241"/>
      <c r="I35" s="244"/>
      <c r="J35" s="244"/>
      <c r="K35" s="244"/>
      <c r="L35" s="244"/>
      <c r="M35" s="244"/>
      <c r="N35" s="244"/>
      <c r="O35" s="187"/>
      <c r="P35" s="278"/>
      <c r="Q35" s="235"/>
      <c r="R35" s="235"/>
      <c r="S35" s="293"/>
      <c r="V35" s="238"/>
    </row>
    <row r="36" spans="1:26" x14ac:dyDescent="0.35">
      <c r="A36" s="197"/>
      <c r="B36" s="241"/>
      <c r="C36" s="125" t="s">
        <v>316</v>
      </c>
      <c r="D36" s="108" t="s">
        <v>281</v>
      </c>
      <c r="E36" s="254"/>
      <c r="F36" s="241"/>
      <c r="G36" s="241"/>
      <c r="H36" s="241"/>
      <c r="I36" s="244"/>
      <c r="J36" s="244"/>
      <c r="K36" s="244"/>
      <c r="L36" s="244"/>
      <c r="M36" s="244"/>
      <c r="N36" s="244"/>
      <c r="O36" s="187"/>
      <c r="P36" s="278"/>
      <c r="Q36" s="235"/>
      <c r="R36" s="235"/>
      <c r="S36" s="293"/>
      <c r="V36" s="238"/>
    </row>
    <row r="37" spans="1:26" x14ac:dyDescent="0.35">
      <c r="A37" s="197"/>
      <c r="B37" s="241"/>
      <c r="C37" s="125" t="s">
        <v>317</v>
      </c>
      <c r="D37" s="108" t="s">
        <v>289</v>
      </c>
      <c r="E37" s="254"/>
      <c r="F37" s="241"/>
      <c r="G37" s="241"/>
      <c r="H37" s="241"/>
      <c r="I37" s="244"/>
      <c r="J37" s="244"/>
      <c r="K37" s="244"/>
      <c r="L37" s="244"/>
      <c r="M37" s="244"/>
      <c r="N37" s="244"/>
      <c r="O37" s="187"/>
      <c r="P37" s="278"/>
      <c r="Q37" s="235"/>
      <c r="R37" s="235"/>
      <c r="S37" s="293"/>
      <c r="V37" s="238"/>
    </row>
    <row r="38" spans="1:26" x14ac:dyDescent="0.35">
      <c r="A38" s="197"/>
      <c r="B38" s="241"/>
      <c r="C38" s="125" t="s">
        <v>318</v>
      </c>
      <c r="D38" s="108" t="s">
        <v>289</v>
      </c>
      <c r="E38" s="254"/>
      <c r="F38" s="241"/>
      <c r="G38" s="241"/>
      <c r="H38" s="241"/>
      <c r="I38" s="244"/>
      <c r="J38" s="244"/>
      <c r="K38" s="244"/>
      <c r="L38" s="244"/>
      <c r="M38" s="244"/>
      <c r="N38" s="244"/>
      <c r="O38" s="187"/>
      <c r="P38" s="278"/>
      <c r="Q38" s="235"/>
      <c r="R38" s="235"/>
      <c r="S38" s="293"/>
      <c r="V38" s="238"/>
    </row>
    <row r="39" spans="1:26" ht="15" thickBot="1" x14ac:dyDescent="0.4">
      <c r="A39" s="198"/>
      <c r="B39" s="242"/>
      <c r="C39" s="126" t="s">
        <v>319</v>
      </c>
      <c r="D39" s="108" t="s">
        <v>289</v>
      </c>
      <c r="E39" s="255"/>
      <c r="F39" s="242"/>
      <c r="G39" s="242"/>
      <c r="H39" s="242"/>
      <c r="I39" s="256"/>
      <c r="J39" s="256"/>
      <c r="K39" s="256"/>
      <c r="L39" s="256"/>
      <c r="M39" s="256"/>
      <c r="N39" s="256"/>
      <c r="O39" s="247"/>
      <c r="P39" s="279"/>
      <c r="Q39" s="258"/>
      <c r="R39" s="258"/>
      <c r="S39" s="293"/>
      <c r="V39" s="252"/>
    </row>
    <row r="40" spans="1:26" x14ac:dyDescent="0.35">
      <c r="A40" s="196" t="s">
        <v>77</v>
      </c>
      <c r="B40" s="240" t="s">
        <v>99</v>
      </c>
      <c r="C40" s="122" t="s">
        <v>320</v>
      </c>
      <c r="D40" s="119" t="s">
        <v>281</v>
      </c>
      <c r="E40" s="253" t="s">
        <v>281</v>
      </c>
      <c r="F40" s="240">
        <f ca="1">COUNTIFS(INDIRECT("RAG!$C$"&amp;$V12&amp;":$BB$"&amp;$V12),F$11,RAG!$C$3:$BB$3,$B40)</f>
        <v>0</v>
      </c>
      <c r="G40" s="240">
        <f ca="1">COUNTIFS(INDIRECT("RAG!$C$"&amp;$V12&amp;":$BB$"&amp;$V12),G$11,RAG!$C$3:$BB$3,$B40)</f>
        <v>0</v>
      </c>
      <c r="H40" s="240">
        <f ca="1">COUNTIFS(INDIRECT("RAG!$C$"&amp;$V12&amp;":$BB$"&amp;$V12),H$11,RAG!$C$3:$BB$3,$B40)</f>
        <v>2</v>
      </c>
      <c r="I40" s="243" t="s">
        <v>282</v>
      </c>
      <c r="J40" s="243" t="s">
        <v>335</v>
      </c>
      <c r="K40" s="243" t="s">
        <v>321</v>
      </c>
      <c r="L40" s="243" t="s">
        <v>285</v>
      </c>
      <c r="M40" s="243" t="s">
        <v>286</v>
      </c>
      <c r="N40" s="243" t="s">
        <v>287</v>
      </c>
      <c r="O40" s="246" t="s">
        <v>767</v>
      </c>
      <c r="P40" s="231" t="s">
        <v>281</v>
      </c>
      <c r="Q40" s="234"/>
      <c r="R40" s="234"/>
      <c r="S40" s="293"/>
      <c r="V40" s="237"/>
      <c r="Z40" t="str">
        <f>IF(R40&gt;0,B40&amp;":"&amp;R40&amp;"
","")</f>
        <v/>
      </c>
    </row>
    <row r="41" spans="1:26" ht="29" x14ac:dyDescent="0.35">
      <c r="A41" s="197"/>
      <c r="B41" s="241"/>
      <c r="C41" s="81" t="s">
        <v>322</v>
      </c>
      <c r="D41" s="108" t="s">
        <v>289</v>
      </c>
      <c r="E41" s="254"/>
      <c r="F41" s="241"/>
      <c r="G41" s="241"/>
      <c r="H41" s="241"/>
      <c r="I41" s="244"/>
      <c r="J41" s="244"/>
      <c r="K41" s="244"/>
      <c r="L41" s="244"/>
      <c r="M41" s="244"/>
      <c r="N41" s="244"/>
      <c r="O41" s="187"/>
      <c r="P41" s="232"/>
      <c r="Q41" s="235"/>
      <c r="R41" s="235"/>
      <c r="S41" s="293"/>
      <c r="V41" s="238"/>
    </row>
    <row r="42" spans="1:26" x14ac:dyDescent="0.35">
      <c r="A42" s="197"/>
      <c r="B42" s="241"/>
      <c r="C42" s="81" t="s">
        <v>323</v>
      </c>
      <c r="D42" s="108" t="s">
        <v>281</v>
      </c>
      <c r="E42" s="254"/>
      <c r="F42" s="241"/>
      <c r="G42" s="241"/>
      <c r="H42" s="241"/>
      <c r="I42" s="244"/>
      <c r="J42" s="244"/>
      <c r="K42" s="244"/>
      <c r="L42" s="244"/>
      <c r="M42" s="244"/>
      <c r="N42" s="244"/>
      <c r="O42" s="187"/>
      <c r="P42" s="232"/>
      <c r="Q42" s="235"/>
      <c r="R42" s="235"/>
      <c r="S42" s="293"/>
      <c r="V42" s="238"/>
    </row>
    <row r="43" spans="1:26" ht="29" x14ac:dyDescent="0.35">
      <c r="A43" s="197"/>
      <c r="B43" s="241"/>
      <c r="C43" s="81" t="s">
        <v>324</v>
      </c>
      <c r="D43" s="108" t="s">
        <v>289</v>
      </c>
      <c r="E43" s="254"/>
      <c r="F43" s="241"/>
      <c r="G43" s="241"/>
      <c r="H43" s="241"/>
      <c r="I43" s="244"/>
      <c r="J43" s="244"/>
      <c r="K43" s="244"/>
      <c r="L43" s="244"/>
      <c r="M43" s="244"/>
      <c r="N43" s="244"/>
      <c r="O43" s="187"/>
      <c r="P43" s="232"/>
      <c r="Q43" s="235"/>
      <c r="R43" s="235"/>
      <c r="S43" s="293"/>
      <c r="V43" s="238"/>
    </row>
    <row r="44" spans="1:26" ht="43.5" x14ac:dyDescent="0.35">
      <c r="A44" s="197"/>
      <c r="B44" s="241"/>
      <c r="C44" s="81" t="s">
        <v>325</v>
      </c>
      <c r="D44" s="108" t="s">
        <v>289</v>
      </c>
      <c r="E44" s="254"/>
      <c r="F44" s="241"/>
      <c r="G44" s="241"/>
      <c r="H44" s="241"/>
      <c r="I44" s="244"/>
      <c r="J44" s="244"/>
      <c r="K44" s="244"/>
      <c r="L44" s="244"/>
      <c r="M44" s="244"/>
      <c r="N44" s="244"/>
      <c r="O44" s="187"/>
      <c r="P44" s="232"/>
      <c r="Q44" s="235"/>
      <c r="R44" s="235"/>
      <c r="S44" s="293"/>
      <c r="V44" s="238"/>
    </row>
    <row r="45" spans="1:26" ht="29.5" thickBot="1" x14ac:dyDescent="0.4">
      <c r="A45" s="198"/>
      <c r="B45" s="242"/>
      <c r="C45" s="123" t="s">
        <v>326</v>
      </c>
      <c r="D45" s="108" t="s">
        <v>289</v>
      </c>
      <c r="E45" s="255"/>
      <c r="F45" s="242"/>
      <c r="G45" s="242"/>
      <c r="H45" s="242"/>
      <c r="I45" s="256"/>
      <c r="J45" s="256"/>
      <c r="K45" s="256"/>
      <c r="L45" s="256"/>
      <c r="M45" s="256"/>
      <c r="N45" s="256"/>
      <c r="O45" s="247"/>
      <c r="P45" s="248"/>
      <c r="Q45" s="258"/>
      <c r="R45" s="258"/>
      <c r="S45" s="293"/>
      <c r="V45" s="252"/>
    </row>
    <row r="46" spans="1:26" ht="29" x14ac:dyDescent="0.35">
      <c r="A46" s="196" t="s">
        <v>80</v>
      </c>
      <c r="B46" s="240" t="s">
        <v>100</v>
      </c>
      <c r="C46" s="122" t="s">
        <v>327</v>
      </c>
      <c r="D46" s="119" t="s">
        <v>281</v>
      </c>
      <c r="E46" s="253" t="s">
        <v>281</v>
      </c>
      <c r="F46" s="240">
        <f ca="1">COUNTIFS(INDIRECT("RAG!$C$"&amp;$V12&amp;":$BB$"&amp;$V12),F$11,RAG!$C$3:$BB$3,$B46)</f>
        <v>0</v>
      </c>
      <c r="G46" s="240">
        <f ca="1">COUNTIFS(INDIRECT("RAG!$C$"&amp;$V12&amp;":$BB$"&amp;$V12),G$11,RAG!$C$3:$BB$3,$B46)</f>
        <v>0</v>
      </c>
      <c r="H46" s="240">
        <f ca="1">COUNTIFS(INDIRECT("RAG!$C$"&amp;$V12&amp;":$BB$"&amp;$V12),H$11,RAG!$C$3:$BB$3,$B46)</f>
        <v>7</v>
      </c>
      <c r="I46" s="243" t="s">
        <v>282</v>
      </c>
      <c r="J46" s="243" t="s">
        <v>335</v>
      </c>
      <c r="K46" s="243" t="s">
        <v>284</v>
      </c>
      <c r="L46" s="243" t="s">
        <v>285</v>
      </c>
      <c r="M46" s="243" t="s">
        <v>286</v>
      </c>
      <c r="N46" s="243" t="s">
        <v>287</v>
      </c>
      <c r="O46" s="246" t="s">
        <v>768</v>
      </c>
      <c r="P46" s="277" t="s">
        <v>289</v>
      </c>
      <c r="Q46" s="234"/>
      <c r="R46" s="234"/>
      <c r="S46" s="293"/>
      <c r="V46" s="237"/>
      <c r="Z46" t="str">
        <f>IF(R46&gt;0,B46&amp;":"&amp;R46&amp;"
","")</f>
        <v/>
      </c>
    </row>
    <row r="47" spans="1:26" ht="30" customHeight="1" x14ac:dyDescent="0.35">
      <c r="A47" s="197"/>
      <c r="B47" s="241"/>
      <c r="C47" s="81" t="s">
        <v>328</v>
      </c>
      <c r="D47" s="108" t="s">
        <v>281</v>
      </c>
      <c r="E47" s="254"/>
      <c r="F47" s="241"/>
      <c r="G47" s="241"/>
      <c r="H47" s="241"/>
      <c r="I47" s="244"/>
      <c r="J47" s="244"/>
      <c r="K47" s="244"/>
      <c r="L47" s="244"/>
      <c r="M47" s="244"/>
      <c r="N47" s="244"/>
      <c r="O47" s="187"/>
      <c r="P47" s="278"/>
      <c r="Q47" s="235"/>
      <c r="R47" s="235"/>
      <c r="S47" s="293"/>
      <c r="V47" s="238"/>
    </row>
    <row r="48" spans="1:26" x14ac:dyDescent="0.35">
      <c r="A48" s="197"/>
      <c r="B48" s="241"/>
      <c r="C48" s="81" t="s">
        <v>329</v>
      </c>
      <c r="D48" s="108" t="s">
        <v>281</v>
      </c>
      <c r="E48" s="254"/>
      <c r="F48" s="241"/>
      <c r="G48" s="241"/>
      <c r="H48" s="241"/>
      <c r="I48" s="244"/>
      <c r="J48" s="244"/>
      <c r="K48" s="244"/>
      <c r="L48" s="244"/>
      <c r="M48" s="244"/>
      <c r="N48" s="244"/>
      <c r="O48" s="187"/>
      <c r="P48" s="278"/>
      <c r="Q48" s="235"/>
      <c r="R48" s="235"/>
      <c r="S48" s="293"/>
      <c r="V48" s="238"/>
    </row>
    <row r="49" spans="1:26" ht="14.5" customHeight="1" x14ac:dyDescent="0.35">
      <c r="A49" s="197"/>
      <c r="B49" s="241"/>
      <c r="C49" s="81" t="s">
        <v>330</v>
      </c>
      <c r="D49" s="108" t="s">
        <v>289</v>
      </c>
      <c r="E49" s="254"/>
      <c r="F49" s="241"/>
      <c r="G49" s="241"/>
      <c r="H49" s="241"/>
      <c r="I49" s="244"/>
      <c r="J49" s="244"/>
      <c r="K49" s="244"/>
      <c r="L49" s="244"/>
      <c r="M49" s="244"/>
      <c r="N49" s="244"/>
      <c r="O49" s="187"/>
      <c r="P49" s="278"/>
      <c r="Q49" s="235"/>
      <c r="R49" s="235"/>
      <c r="S49" s="293"/>
      <c r="V49" s="238"/>
    </row>
    <row r="50" spans="1:26" ht="109" customHeight="1" thickBot="1" x14ac:dyDescent="0.4">
      <c r="A50" s="198"/>
      <c r="B50" s="242"/>
      <c r="C50" s="123" t="s">
        <v>331</v>
      </c>
      <c r="D50" s="108" t="s">
        <v>289</v>
      </c>
      <c r="E50" s="255"/>
      <c r="F50" s="242"/>
      <c r="G50" s="242"/>
      <c r="H50" s="242"/>
      <c r="I50" s="256"/>
      <c r="J50" s="256"/>
      <c r="K50" s="256"/>
      <c r="L50" s="256"/>
      <c r="M50" s="256"/>
      <c r="N50" s="256"/>
      <c r="O50" s="247"/>
      <c r="P50" s="279"/>
      <c r="Q50" s="258"/>
      <c r="R50" s="258"/>
      <c r="S50" s="293"/>
      <c r="V50" s="252"/>
    </row>
    <row r="51" spans="1:26" ht="43.5" x14ac:dyDescent="0.35">
      <c r="A51" s="196" t="s">
        <v>81</v>
      </c>
      <c r="B51" s="240" t="s">
        <v>101</v>
      </c>
      <c r="C51" s="122" t="s">
        <v>332</v>
      </c>
      <c r="D51" s="119" t="s">
        <v>281</v>
      </c>
      <c r="E51" s="253" t="s">
        <v>281</v>
      </c>
      <c r="F51" s="240">
        <f ca="1">COUNTIFS(INDIRECT("RAG!$C$"&amp;$V12&amp;":$BB$"&amp;$V12),F$11,RAG!$C$3:$BB$3,$B51)</f>
        <v>0</v>
      </c>
      <c r="G51" s="240">
        <f ca="1">COUNTIFS(INDIRECT("RAG!$C$"&amp;$V12&amp;":$BB$"&amp;$V12),G$11,RAG!$C$3:$BB$3,$B51)</f>
        <v>0</v>
      </c>
      <c r="H51" s="240">
        <f ca="1">COUNTIFS(INDIRECT("RAG!$C$"&amp;$V12&amp;":$BB$"&amp;$V12),H$11,RAG!$C$3:$BB$3,$B51)</f>
        <v>4</v>
      </c>
      <c r="I51" s="280" t="s">
        <v>231</v>
      </c>
      <c r="J51" s="280" t="s">
        <v>231</v>
      </c>
      <c r="K51" s="280" t="s">
        <v>231</v>
      </c>
      <c r="L51" s="280" t="s">
        <v>231</v>
      </c>
      <c r="M51" s="280" t="s">
        <v>231</v>
      </c>
      <c r="N51" s="280" t="s">
        <v>262</v>
      </c>
      <c r="O51" s="262" t="s">
        <v>769</v>
      </c>
      <c r="P51" s="231" t="s">
        <v>281</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93" customHeight="1" thickBot="1" x14ac:dyDescent="0.4">
      <c r="A52" s="198"/>
      <c r="B52" s="242"/>
      <c r="C52" s="123" t="s">
        <v>333</v>
      </c>
      <c r="D52" s="108" t="s">
        <v>281</v>
      </c>
      <c r="E52" s="255"/>
      <c r="F52" s="242"/>
      <c r="G52" s="242"/>
      <c r="H52" s="242"/>
      <c r="I52" s="281"/>
      <c r="J52" s="281"/>
      <c r="K52" s="281"/>
      <c r="L52" s="281"/>
      <c r="M52" s="281"/>
      <c r="N52" s="281"/>
      <c r="O52" s="264"/>
      <c r="P52" s="248"/>
      <c r="Q52" s="258"/>
      <c r="R52" s="258"/>
      <c r="S52" s="293"/>
      <c r="V52" s="252"/>
    </row>
    <row r="53" spans="1:26" ht="29" x14ac:dyDescent="0.35">
      <c r="A53" s="196" t="s">
        <v>83</v>
      </c>
      <c r="B53" s="240" t="s">
        <v>102</v>
      </c>
      <c r="C53" s="119" t="s">
        <v>334</v>
      </c>
      <c r="D53" s="119" t="s">
        <v>289</v>
      </c>
      <c r="E53" s="265" t="s">
        <v>281</v>
      </c>
      <c r="F53" s="259">
        <f ca="1">COUNTIFS(INDIRECT("RAG!$C$"&amp;$V12&amp;":$BB$"&amp;$V12),F$11,RAG!$C$3:$BB$3,$B53)</f>
        <v>0</v>
      </c>
      <c r="G53" s="259">
        <f ca="1">COUNTIFS(INDIRECT("RAG!$C$"&amp;$V12&amp;":$BB$"&amp;$V12),G$11,RAG!$C$3:$BB$3,$B53)</f>
        <v>1</v>
      </c>
      <c r="H53" s="259">
        <f ca="1">COUNTIFS(INDIRECT("RAG!$C$"&amp;$V12&amp;":$BB$"&amp;$V12),H$11,RAG!$C$3:$BB$3,$B53)</f>
        <v>0</v>
      </c>
      <c r="I53" s="243" t="s">
        <v>282</v>
      </c>
      <c r="J53" s="243" t="s">
        <v>335</v>
      </c>
      <c r="K53" s="243" t="s">
        <v>284</v>
      </c>
      <c r="L53" s="243" t="s">
        <v>285</v>
      </c>
      <c r="M53" s="243" t="s">
        <v>286</v>
      </c>
      <c r="N53" s="243" t="s">
        <v>287</v>
      </c>
      <c r="O53" s="246" t="s">
        <v>770</v>
      </c>
      <c r="P53" s="265" t="s">
        <v>289</v>
      </c>
      <c r="Q53" s="249"/>
      <c r="R53" s="234" t="s">
        <v>447</v>
      </c>
      <c r="S53" s="292"/>
      <c r="V53" s="237"/>
      <c r="Z53" t="str">
        <f>IF(R53&gt;0,B53&amp;":"&amp;R53&amp;"
","")</f>
        <v xml:space="preserve">IIA8:Local Plan Policy CN2: Energy Infrastructure provides enhancement as electric vehicle charging must be provided on site, if car parking is proposed.
</v>
      </c>
    </row>
    <row r="54" spans="1:26" x14ac:dyDescent="0.35">
      <c r="A54" s="197"/>
      <c r="B54" s="241"/>
      <c r="C54" s="108" t="s">
        <v>336</v>
      </c>
      <c r="D54" s="108" t="s">
        <v>281</v>
      </c>
      <c r="E54" s="266"/>
      <c r="F54" s="260"/>
      <c r="G54" s="260"/>
      <c r="H54" s="260"/>
      <c r="I54" s="244"/>
      <c r="J54" s="244"/>
      <c r="K54" s="244"/>
      <c r="L54" s="244"/>
      <c r="M54" s="244"/>
      <c r="N54" s="244"/>
      <c r="O54" s="187"/>
      <c r="P54" s="266"/>
      <c r="Q54" s="250"/>
      <c r="R54" s="235"/>
      <c r="S54" s="292"/>
      <c r="V54" s="238"/>
    </row>
    <row r="55" spans="1:26" x14ac:dyDescent="0.35">
      <c r="A55" s="197"/>
      <c r="B55" s="241"/>
      <c r="C55" s="127" t="s">
        <v>337</v>
      </c>
      <c r="D55" s="108" t="s">
        <v>289</v>
      </c>
      <c r="E55" s="266"/>
      <c r="F55" s="260"/>
      <c r="G55" s="260"/>
      <c r="H55" s="260"/>
      <c r="I55" s="244"/>
      <c r="J55" s="244"/>
      <c r="K55" s="244"/>
      <c r="L55" s="244"/>
      <c r="M55" s="244"/>
      <c r="N55" s="244"/>
      <c r="O55" s="187"/>
      <c r="P55" s="266"/>
      <c r="Q55" s="250"/>
      <c r="R55" s="235"/>
      <c r="S55" s="292"/>
      <c r="V55" s="238"/>
    </row>
    <row r="56" spans="1:26" x14ac:dyDescent="0.35">
      <c r="A56" s="197"/>
      <c r="B56" s="241"/>
      <c r="C56" s="108" t="s">
        <v>338</v>
      </c>
      <c r="D56" s="108" t="s">
        <v>289</v>
      </c>
      <c r="E56" s="266"/>
      <c r="F56" s="260"/>
      <c r="G56" s="260"/>
      <c r="H56" s="260"/>
      <c r="I56" s="244"/>
      <c r="J56" s="244"/>
      <c r="K56" s="244"/>
      <c r="L56" s="244"/>
      <c r="M56" s="244"/>
      <c r="N56" s="244"/>
      <c r="O56" s="187"/>
      <c r="P56" s="266"/>
      <c r="Q56" s="250"/>
      <c r="R56" s="235"/>
      <c r="S56" s="292"/>
      <c r="V56" s="238"/>
    </row>
    <row r="57" spans="1:26" ht="112" customHeight="1" thickBot="1" x14ac:dyDescent="0.4">
      <c r="A57" s="198"/>
      <c r="B57" s="242"/>
      <c r="C57" s="121" t="s">
        <v>339</v>
      </c>
      <c r="D57" s="108" t="s">
        <v>281</v>
      </c>
      <c r="E57" s="267"/>
      <c r="F57" s="261"/>
      <c r="G57" s="261"/>
      <c r="H57" s="261"/>
      <c r="I57" s="256"/>
      <c r="J57" s="256"/>
      <c r="K57" s="256"/>
      <c r="L57" s="256"/>
      <c r="M57" s="256"/>
      <c r="N57" s="256"/>
      <c r="O57" s="247"/>
      <c r="P57" s="267"/>
      <c r="Q57" s="251"/>
      <c r="R57" s="258"/>
      <c r="S57" s="292"/>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0</v>
      </c>
      <c r="H58" s="259">
        <f ca="1">COUNTIFS(INDIRECT("RAG!$C$"&amp;$V12&amp;":$BB$"&amp;$V12),H$11,RAG!$C$3:$BB$3,$B58)</f>
        <v>2</v>
      </c>
      <c r="I58" s="243" t="s">
        <v>282</v>
      </c>
      <c r="J58" s="243" t="s">
        <v>335</v>
      </c>
      <c r="K58" s="243" t="s">
        <v>284</v>
      </c>
      <c r="L58" s="243" t="s">
        <v>285</v>
      </c>
      <c r="M58" s="243" t="s">
        <v>286</v>
      </c>
      <c r="N58" s="243" t="s">
        <v>261</v>
      </c>
      <c r="O58" s="246" t="s">
        <v>565</v>
      </c>
      <c r="P58" s="231" t="s">
        <v>289</v>
      </c>
      <c r="Q58" s="249"/>
      <c r="R58" s="234"/>
      <c r="S58" s="293"/>
      <c r="V58" s="237"/>
      <c r="Z58" t="str">
        <f>IF(R58&gt;0,B58&amp;":"&amp;R58&amp;"
","")</f>
        <v/>
      </c>
    </row>
    <row r="59" spans="1:26" ht="14.5" customHeight="1" x14ac:dyDescent="0.35">
      <c r="A59" s="197"/>
      <c r="B59" s="241"/>
      <c r="C59" s="109" t="s">
        <v>341</v>
      </c>
      <c r="D59" s="108" t="s">
        <v>289</v>
      </c>
      <c r="E59" s="266"/>
      <c r="F59" s="260"/>
      <c r="G59" s="260"/>
      <c r="H59" s="260"/>
      <c r="I59" s="244"/>
      <c r="J59" s="244"/>
      <c r="K59" s="244"/>
      <c r="L59" s="244"/>
      <c r="M59" s="244"/>
      <c r="N59" s="244"/>
      <c r="O59" s="187"/>
      <c r="P59" s="232"/>
      <c r="Q59" s="250"/>
      <c r="R59" s="235"/>
      <c r="S59" s="293"/>
      <c r="V59" s="238"/>
    </row>
    <row r="60" spans="1:26" ht="29.5" thickBot="1" x14ac:dyDescent="0.4">
      <c r="A60" s="198"/>
      <c r="B60" s="242"/>
      <c r="C60" s="129" t="s">
        <v>342</v>
      </c>
      <c r="D60" s="108" t="s">
        <v>289</v>
      </c>
      <c r="E60" s="267"/>
      <c r="F60" s="261"/>
      <c r="G60" s="261"/>
      <c r="H60" s="261"/>
      <c r="I60" s="256"/>
      <c r="J60" s="256"/>
      <c r="K60" s="256"/>
      <c r="L60" s="256"/>
      <c r="M60" s="256"/>
      <c r="N60" s="256"/>
      <c r="O60" s="247"/>
      <c r="P60" s="248"/>
      <c r="Q60" s="251"/>
      <c r="R60" s="258"/>
      <c r="S60" s="293"/>
      <c r="V60" s="252"/>
    </row>
    <row r="61" spans="1:26" x14ac:dyDescent="0.35">
      <c r="A61" s="196" t="s">
        <v>85</v>
      </c>
      <c r="B61" s="240" t="s">
        <v>104</v>
      </c>
      <c r="C61" s="119" t="s">
        <v>343</v>
      </c>
      <c r="D61" s="119" t="s">
        <v>281</v>
      </c>
      <c r="E61" s="265" t="s">
        <v>281</v>
      </c>
      <c r="F61" s="259">
        <f ca="1">COUNTIFS(INDIRECT("RAG!$C$"&amp;$V12&amp;":$BB$"&amp;$V12),F$11,RAG!$C$3:$BB$3,$B61)</f>
        <v>0</v>
      </c>
      <c r="G61" s="259">
        <f ca="1">COUNTIFS(INDIRECT("RAG!$C$"&amp;$V12&amp;":$BB$"&amp;$V12),G$11,RAG!$C$3:$BB$3,$B61)</f>
        <v>1</v>
      </c>
      <c r="H61" s="259">
        <f ca="1">COUNTIFS(INDIRECT("RAG!$C$"&amp;$V12&amp;":$BB$"&amp;$V12),H$11,RAG!$C$3:$BB$3,$B61)</f>
        <v>4</v>
      </c>
      <c r="I61" s="243" t="s">
        <v>231</v>
      </c>
      <c r="J61" s="243" t="s">
        <v>231</v>
      </c>
      <c r="K61" s="243" t="s">
        <v>231</v>
      </c>
      <c r="L61" s="243" t="s">
        <v>231</v>
      </c>
      <c r="M61" s="243" t="s">
        <v>231</v>
      </c>
      <c r="N61" s="243" t="s">
        <v>262</v>
      </c>
      <c r="O61" s="246" t="s">
        <v>771</v>
      </c>
      <c r="P61" s="231" t="s">
        <v>289</v>
      </c>
      <c r="Q61" s="271"/>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44"/>
      <c r="J62" s="244"/>
      <c r="K62" s="244"/>
      <c r="L62" s="244"/>
      <c r="M62" s="244"/>
      <c r="N62" s="244"/>
      <c r="O62" s="187"/>
      <c r="P62" s="232"/>
      <c r="Q62" s="272"/>
      <c r="R62" s="272"/>
      <c r="S62" s="293"/>
      <c r="V62" s="275"/>
    </row>
    <row r="63" spans="1:26" x14ac:dyDescent="0.35">
      <c r="A63" s="197"/>
      <c r="B63" s="241"/>
      <c r="C63" s="108" t="s">
        <v>345</v>
      </c>
      <c r="D63" s="108" t="s">
        <v>281</v>
      </c>
      <c r="E63" s="266"/>
      <c r="F63" s="260"/>
      <c r="G63" s="260"/>
      <c r="H63" s="260"/>
      <c r="I63" s="244"/>
      <c r="J63" s="244"/>
      <c r="K63" s="244"/>
      <c r="L63" s="244"/>
      <c r="M63" s="244"/>
      <c r="N63" s="244"/>
      <c r="O63" s="187"/>
      <c r="P63" s="232"/>
      <c r="Q63" s="272"/>
      <c r="R63" s="272"/>
      <c r="S63" s="293"/>
      <c r="V63" s="275"/>
    </row>
    <row r="64" spans="1:26" x14ac:dyDescent="0.35">
      <c r="A64" s="197"/>
      <c r="B64" s="241"/>
      <c r="C64" s="108" t="s">
        <v>346</v>
      </c>
      <c r="D64" s="108" t="s">
        <v>281</v>
      </c>
      <c r="E64" s="266"/>
      <c r="F64" s="260"/>
      <c r="G64" s="260"/>
      <c r="H64" s="260"/>
      <c r="I64" s="244"/>
      <c r="J64" s="244"/>
      <c r="K64" s="244"/>
      <c r="L64" s="244"/>
      <c r="M64" s="244"/>
      <c r="N64" s="244"/>
      <c r="O64" s="187"/>
      <c r="P64" s="232"/>
      <c r="Q64" s="272"/>
      <c r="R64" s="272"/>
      <c r="S64" s="293"/>
      <c r="V64" s="275"/>
    </row>
    <row r="65" spans="1:26" x14ac:dyDescent="0.35">
      <c r="A65" s="197"/>
      <c r="B65" s="241"/>
      <c r="C65" s="108" t="s">
        <v>347</v>
      </c>
      <c r="D65" s="108" t="s">
        <v>289</v>
      </c>
      <c r="E65" s="266"/>
      <c r="F65" s="260"/>
      <c r="G65" s="260"/>
      <c r="H65" s="260"/>
      <c r="I65" s="244"/>
      <c r="J65" s="244"/>
      <c r="K65" s="244"/>
      <c r="L65" s="244"/>
      <c r="M65" s="244"/>
      <c r="N65" s="244"/>
      <c r="O65" s="187"/>
      <c r="P65" s="232"/>
      <c r="Q65" s="272"/>
      <c r="R65" s="272"/>
      <c r="S65" s="293"/>
      <c r="V65" s="275"/>
    </row>
    <row r="66" spans="1:26" x14ac:dyDescent="0.35">
      <c r="A66" s="197"/>
      <c r="B66" s="241"/>
      <c r="C66" s="108" t="s">
        <v>348</v>
      </c>
      <c r="D66" s="108" t="s">
        <v>289</v>
      </c>
      <c r="E66" s="266"/>
      <c r="F66" s="260"/>
      <c r="G66" s="260"/>
      <c r="H66" s="260"/>
      <c r="I66" s="244"/>
      <c r="J66" s="244"/>
      <c r="K66" s="244"/>
      <c r="L66" s="244"/>
      <c r="M66" s="244"/>
      <c r="N66" s="244"/>
      <c r="O66" s="187"/>
      <c r="P66" s="232"/>
      <c r="Q66" s="272"/>
      <c r="R66" s="272"/>
      <c r="S66" s="293"/>
      <c r="V66" s="275"/>
    </row>
    <row r="67" spans="1:26" ht="29" x14ac:dyDescent="0.35">
      <c r="A67" s="197"/>
      <c r="B67" s="241"/>
      <c r="C67" s="108" t="s">
        <v>349</v>
      </c>
      <c r="D67" s="108" t="s">
        <v>289</v>
      </c>
      <c r="E67" s="266"/>
      <c r="F67" s="260"/>
      <c r="G67" s="260"/>
      <c r="H67" s="260"/>
      <c r="I67" s="244"/>
      <c r="J67" s="244"/>
      <c r="K67" s="244"/>
      <c r="L67" s="244"/>
      <c r="M67" s="244"/>
      <c r="N67" s="244"/>
      <c r="O67" s="187"/>
      <c r="P67" s="232"/>
      <c r="Q67" s="272"/>
      <c r="R67" s="272"/>
      <c r="S67" s="293"/>
      <c r="V67" s="275"/>
    </row>
    <row r="68" spans="1:26" ht="15" thickBot="1" x14ac:dyDescent="0.4">
      <c r="A68" s="198"/>
      <c r="B68" s="242"/>
      <c r="C68" s="121" t="s">
        <v>350</v>
      </c>
      <c r="D68" s="108" t="s">
        <v>281</v>
      </c>
      <c r="E68" s="267"/>
      <c r="F68" s="261"/>
      <c r="G68" s="261"/>
      <c r="H68" s="261"/>
      <c r="I68" s="256"/>
      <c r="J68" s="256"/>
      <c r="K68" s="256"/>
      <c r="L68" s="256"/>
      <c r="M68" s="256"/>
      <c r="N68" s="256"/>
      <c r="O68" s="247"/>
      <c r="P68" s="248"/>
      <c r="Q68" s="273"/>
      <c r="R68" s="273"/>
      <c r="S68" s="293"/>
      <c r="V68" s="276"/>
    </row>
    <row r="69" spans="1:26" x14ac:dyDescent="0.35">
      <c r="A69" s="196" t="s">
        <v>599</v>
      </c>
      <c r="B69" s="240" t="s">
        <v>105</v>
      </c>
      <c r="C69" s="124" t="s">
        <v>738</v>
      </c>
      <c r="D69" s="119" t="s">
        <v>281</v>
      </c>
      <c r="E69" s="265" t="s">
        <v>281</v>
      </c>
      <c r="F69" s="259">
        <f ca="1">COUNTIFS(INDIRECT("RAG!$C$"&amp;$V12&amp;":$BB$"&amp;$V12),F$11,RAG!$C$3:$BB$3,$B69)</f>
        <v>0</v>
      </c>
      <c r="G69" s="259">
        <f ca="1">COUNTIFS(INDIRECT("RAG!$C$"&amp;$V12&amp;":$BB$"&amp;$V12),G$11,RAG!$C$3:$BB$3,$B69)</f>
        <v>1</v>
      </c>
      <c r="H69" s="259">
        <f ca="1">COUNTIFS(INDIRECT("RAG!$C$"&amp;$V12&amp;":$BB$"&amp;$V12),H$11,RAG!$C$3:$BB$3,$B69)</f>
        <v>5</v>
      </c>
      <c r="I69" s="243" t="s">
        <v>282</v>
      </c>
      <c r="J69" s="243" t="s">
        <v>335</v>
      </c>
      <c r="K69" s="243" t="s">
        <v>284</v>
      </c>
      <c r="L69" s="243" t="s">
        <v>285</v>
      </c>
      <c r="M69" s="243" t="s">
        <v>286</v>
      </c>
      <c r="N69" s="243" t="s">
        <v>264</v>
      </c>
      <c r="O69" s="262" t="s">
        <v>772</v>
      </c>
      <c r="P69" s="231" t="s">
        <v>281</v>
      </c>
      <c r="Q69" s="234" t="s">
        <v>351</v>
      </c>
      <c r="R69" s="234"/>
      <c r="S69" s="293"/>
      <c r="V69" s="237"/>
      <c r="Z69" t="str">
        <f>IF(R69&gt;0,B69&amp;":"&amp;R69&amp;"
","")</f>
        <v/>
      </c>
    </row>
    <row r="70" spans="1:26" x14ac:dyDescent="0.35">
      <c r="A70" s="197"/>
      <c r="B70" s="241"/>
      <c r="C70" s="125" t="s">
        <v>352</v>
      </c>
      <c r="D70" s="108" t="s">
        <v>281</v>
      </c>
      <c r="E70" s="266"/>
      <c r="F70" s="260"/>
      <c r="G70" s="260"/>
      <c r="H70" s="260"/>
      <c r="I70" s="244"/>
      <c r="J70" s="244"/>
      <c r="K70" s="244"/>
      <c r="L70" s="244"/>
      <c r="M70" s="244"/>
      <c r="N70" s="244"/>
      <c r="O70" s="263"/>
      <c r="P70" s="232"/>
      <c r="Q70" s="235"/>
      <c r="R70" s="235"/>
      <c r="S70" s="293"/>
      <c r="V70" s="238"/>
    </row>
    <row r="71" spans="1:26" ht="29" x14ac:dyDescent="0.35">
      <c r="A71" s="197"/>
      <c r="B71" s="241"/>
      <c r="C71" s="125" t="s">
        <v>353</v>
      </c>
      <c r="D71" s="108" t="s">
        <v>289</v>
      </c>
      <c r="E71" s="266"/>
      <c r="F71" s="260"/>
      <c r="G71" s="260"/>
      <c r="H71" s="260"/>
      <c r="I71" s="244"/>
      <c r="J71" s="244"/>
      <c r="K71" s="244"/>
      <c r="L71" s="244"/>
      <c r="M71" s="244"/>
      <c r="N71" s="244"/>
      <c r="O71" s="263"/>
      <c r="P71" s="232"/>
      <c r="Q71" s="235"/>
      <c r="R71" s="235"/>
      <c r="S71" s="293"/>
      <c r="V71" s="238"/>
    </row>
    <row r="72" spans="1:26" x14ac:dyDescent="0.35">
      <c r="A72" s="197"/>
      <c r="B72" s="241"/>
      <c r="C72" s="125" t="s">
        <v>354</v>
      </c>
      <c r="D72" s="108" t="s">
        <v>289</v>
      </c>
      <c r="E72" s="266"/>
      <c r="F72" s="260"/>
      <c r="G72" s="260"/>
      <c r="H72" s="260"/>
      <c r="I72" s="244"/>
      <c r="J72" s="244"/>
      <c r="K72" s="244"/>
      <c r="L72" s="244"/>
      <c r="M72" s="244"/>
      <c r="N72" s="244"/>
      <c r="O72" s="263"/>
      <c r="P72" s="232"/>
      <c r="Q72" s="235"/>
      <c r="R72" s="235"/>
      <c r="S72" s="293"/>
      <c r="V72" s="238"/>
    </row>
    <row r="73" spans="1:26" x14ac:dyDescent="0.35">
      <c r="A73" s="197"/>
      <c r="B73" s="241"/>
      <c r="C73" s="125" t="s">
        <v>739</v>
      </c>
      <c r="D73" s="108" t="s">
        <v>289</v>
      </c>
      <c r="E73" s="266"/>
      <c r="F73" s="260"/>
      <c r="G73" s="260"/>
      <c r="H73" s="260"/>
      <c r="I73" s="244"/>
      <c r="J73" s="244"/>
      <c r="K73" s="244"/>
      <c r="L73" s="244"/>
      <c r="M73" s="244"/>
      <c r="N73" s="244"/>
      <c r="O73" s="263"/>
      <c r="P73" s="232"/>
      <c r="Q73" s="235"/>
      <c r="R73" s="235"/>
      <c r="S73" s="293"/>
      <c r="V73" s="238"/>
    </row>
    <row r="74" spans="1:26" x14ac:dyDescent="0.35">
      <c r="A74" s="197"/>
      <c r="B74" s="241"/>
      <c r="C74" s="125" t="s">
        <v>355</v>
      </c>
      <c r="D74" s="108" t="s">
        <v>289</v>
      </c>
      <c r="E74" s="266"/>
      <c r="F74" s="260"/>
      <c r="G74" s="260"/>
      <c r="H74" s="260"/>
      <c r="I74" s="244"/>
      <c r="J74" s="244"/>
      <c r="K74" s="244"/>
      <c r="L74" s="244"/>
      <c r="M74" s="244"/>
      <c r="N74" s="244"/>
      <c r="O74" s="263"/>
      <c r="P74" s="232"/>
      <c r="Q74" s="235"/>
      <c r="R74" s="235"/>
      <c r="S74" s="293"/>
      <c r="V74" s="238"/>
    </row>
    <row r="75" spans="1:26" ht="31" customHeight="1" thickBot="1" x14ac:dyDescent="0.4">
      <c r="A75" s="198"/>
      <c r="B75" s="242"/>
      <c r="C75" s="126" t="s">
        <v>356</v>
      </c>
      <c r="D75" s="108" t="s">
        <v>289</v>
      </c>
      <c r="E75" s="267"/>
      <c r="F75" s="261"/>
      <c r="G75" s="261"/>
      <c r="H75" s="261"/>
      <c r="I75" s="256"/>
      <c r="J75" s="256"/>
      <c r="K75" s="256"/>
      <c r="L75" s="256"/>
      <c r="M75" s="256"/>
      <c r="N75" s="256"/>
      <c r="O75" s="264"/>
      <c r="P75" s="248"/>
      <c r="Q75" s="258"/>
      <c r="R75" s="258"/>
      <c r="S75" s="293"/>
      <c r="V75" s="252"/>
    </row>
    <row r="76" spans="1:26" x14ac:dyDescent="0.35">
      <c r="A76" s="196" t="s">
        <v>87</v>
      </c>
      <c r="B76" s="240" t="s">
        <v>106</v>
      </c>
      <c r="C76" s="124" t="s">
        <v>357</v>
      </c>
      <c r="D76" s="119" t="s">
        <v>281</v>
      </c>
      <c r="E76" s="265" t="s">
        <v>281</v>
      </c>
      <c r="F76" s="259">
        <f ca="1">COUNTIFS(INDIRECT("RAG!$C$"&amp;$V12&amp;":$BB$"&amp;$V12),F$11,RAG!$C$3:$BB$3,$B76)</f>
        <v>1</v>
      </c>
      <c r="G76" s="259">
        <f ca="1">COUNTIFS(INDIRECT("RAG!$C$"&amp;$V12&amp;":$BB$"&amp;$V12),G$11,RAG!$C$3:$BB$3,$B76)</f>
        <v>0</v>
      </c>
      <c r="H76" s="259">
        <f ca="1">COUNTIFS(INDIRECT("RAG!$C$"&amp;$V12&amp;":$BB$"&amp;$V12),H$11,RAG!$C$3:$BB$3,$B76)</f>
        <v>3</v>
      </c>
      <c r="I76" s="243" t="s">
        <v>231</v>
      </c>
      <c r="J76" s="243" t="s">
        <v>231</v>
      </c>
      <c r="K76" s="243" t="s">
        <v>231</v>
      </c>
      <c r="L76" s="243" t="s">
        <v>231</v>
      </c>
      <c r="M76" s="243" t="s">
        <v>231</v>
      </c>
      <c r="N76" s="243" t="s">
        <v>262</v>
      </c>
      <c r="O76" s="268" t="s">
        <v>519</v>
      </c>
      <c r="P76" s="231" t="s">
        <v>289</v>
      </c>
      <c r="Q76" s="234"/>
      <c r="R76" s="234" t="s">
        <v>392</v>
      </c>
      <c r="S76" s="293"/>
      <c r="V76" s="237"/>
      <c r="Z76" t="str">
        <f>IF(R76&gt;0,B76&amp;":"&amp;R76&amp;"
","")</f>
        <v xml:space="preserve">IIA12:Local Plan Policy GR1 Achieving a High Standard of Development
Design and Layout Considerations requires all development proposals to respect the character and landscape of which it is built in.
</v>
      </c>
    </row>
    <row r="77" spans="1:26" x14ac:dyDescent="0.35">
      <c r="A77" s="197"/>
      <c r="B77" s="241"/>
      <c r="C77" s="125" t="s">
        <v>359</v>
      </c>
      <c r="D77" s="108" t="s">
        <v>289</v>
      </c>
      <c r="E77" s="266"/>
      <c r="F77" s="260"/>
      <c r="G77" s="260"/>
      <c r="H77" s="260"/>
      <c r="I77" s="244"/>
      <c r="J77" s="244"/>
      <c r="K77" s="244"/>
      <c r="L77" s="244"/>
      <c r="M77" s="244"/>
      <c r="N77" s="244"/>
      <c r="O77" s="269"/>
      <c r="P77" s="232"/>
      <c r="Q77" s="235"/>
      <c r="R77" s="235"/>
      <c r="S77" s="293"/>
      <c r="V77" s="238"/>
    </row>
    <row r="78" spans="1:26" x14ac:dyDescent="0.35">
      <c r="A78" s="197"/>
      <c r="B78" s="241"/>
      <c r="C78" s="125" t="s">
        <v>360</v>
      </c>
      <c r="D78" s="108" t="s">
        <v>281</v>
      </c>
      <c r="E78" s="266"/>
      <c r="F78" s="260"/>
      <c r="G78" s="260"/>
      <c r="H78" s="260"/>
      <c r="I78" s="244"/>
      <c r="J78" s="244"/>
      <c r="K78" s="244"/>
      <c r="L78" s="244"/>
      <c r="M78" s="244"/>
      <c r="N78" s="244"/>
      <c r="O78" s="269"/>
      <c r="P78" s="232"/>
      <c r="Q78" s="235"/>
      <c r="R78" s="235"/>
      <c r="S78" s="293"/>
      <c r="V78" s="238"/>
    </row>
    <row r="79" spans="1:26" x14ac:dyDescent="0.35">
      <c r="A79" s="197"/>
      <c r="B79" s="241"/>
      <c r="C79" s="125" t="s">
        <v>361</v>
      </c>
      <c r="D79" s="108" t="s">
        <v>281</v>
      </c>
      <c r="E79" s="266"/>
      <c r="F79" s="260"/>
      <c r="G79" s="260"/>
      <c r="H79" s="260"/>
      <c r="I79" s="244"/>
      <c r="J79" s="244"/>
      <c r="K79" s="244"/>
      <c r="L79" s="244"/>
      <c r="M79" s="244"/>
      <c r="N79" s="244"/>
      <c r="O79" s="269"/>
      <c r="P79" s="232"/>
      <c r="Q79" s="235"/>
      <c r="R79" s="235"/>
      <c r="S79" s="293"/>
      <c r="V79" s="238"/>
    </row>
    <row r="80" spans="1:26" ht="70.5" customHeight="1" thickBot="1" x14ac:dyDescent="0.4">
      <c r="A80" s="198"/>
      <c r="B80" s="242"/>
      <c r="C80" s="130" t="s">
        <v>362</v>
      </c>
      <c r="D80" s="108" t="s">
        <v>289</v>
      </c>
      <c r="E80" s="267"/>
      <c r="F80" s="261"/>
      <c r="G80" s="261"/>
      <c r="H80" s="261"/>
      <c r="I80" s="256"/>
      <c r="J80" s="256"/>
      <c r="K80" s="256"/>
      <c r="L80" s="256"/>
      <c r="M80" s="256"/>
      <c r="N80" s="256"/>
      <c r="O80" s="270"/>
      <c r="P80" s="248"/>
      <c r="Q80" s="258"/>
      <c r="R80" s="258"/>
      <c r="S80" s="293"/>
      <c r="V80" s="252"/>
    </row>
    <row r="81" spans="1:26"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0</v>
      </c>
      <c r="H81" s="240">
        <f ca="1">COUNTIFS(INDIRECT("RAG!$C$"&amp;$V12&amp;":$BB$"&amp;$V12),H$11,RAG!$C$3:$BB$3,$B81)</f>
        <v>5</v>
      </c>
      <c r="I81" s="243" t="s">
        <v>282</v>
      </c>
      <c r="J81" s="243" t="s">
        <v>335</v>
      </c>
      <c r="K81" s="243" t="s">
        <v>321</v>
      </c>
      <c r="L81" s="243" t="s">
        <v>285</v>
      </c>
      <c r="M81" s="243" t="s">
        <v>286</v>
      </c>
      <c r="N81" s="243" t="s">
        <v>261</v>
      </c>
      <c r="O81" s="246" t="s">
        <v>696</v>
      </c>
      <c r="P81" s="231" t="s">
        <v>289</v>
      </c>
      <c r="Q81" s="249"/>
      <c r="R81" s="249"/>
      <c r="S81" s="293"/>
      <c r="V81" s="237"/>
      <c r="Z81" t="str">
        <f>IF(R81&gt;0,B81&amp;":"&amp;R81&amp;"
","")</f>
        <v/>
      </c>
    </row>
    <row r="82" spans="1:26" x14ac:dyDescent="0.35">
      <c r="A82" s="201"/>
      <c r="B82" s="241"/>
      <c r="C82" s="125" t="s">
        <v>364</v>
      </c>
      <c r="D82" s="108" t="s">
        <v>281</v>
      </c>
      <c r="E82" s="254"/>
      <c r="F82" s="241"/>
      <c r="G82" s="241"/>
      <c r="H82" s="241"/>
      <c r="I82" s="244"/>
      <c r="J82" s="244"/>
      <c r="K82" s="244"/>
      <c r="L82" s="244"/>
      <c r="M82" s="244"/>
      <c r="N82" s="244"/>
      <c r="O82" s="187"/>
      <c r="P82" s="232"/>
      <c r="Q82" s="250"/>
      <c r="R82" s="250"/>
      <c r="S82" s="293"/>
      <c r="V82" s="238"/>
    </row>
    <row r="83" spans="1:26" x14ac:dyDescent="0.35">
      <c r="A83" s="201"/>
      <c r="B83" s="241"/>
      <c r="C83" s="125" t="s">
        <v>365</v>
      </c>
      <c r="D83" s="108" t="s">
        <v>289</v>
      </c>
      <c r="E83" s="254"/>
      <c r="F83" s="241"/>
      <c r="G83" s="241"/>
      <c r="H83" s="241"/>
      <c r="I83" s="244"/>
      <c r="J83" s="244"/>
      <c r="K83" s="244"/>
      <c r="L83" s="244"/>
      <c r="M83" s="244"/>
      <c r="N83" s="244"/>
      <c r="O83" s="187"/>
      <c r="P83" s="232"/>
      <c r="Q83" s="250"/>
      <c r="R83" s="250"/>
      <c r="S83" s="293"/>
      <c r="V83" s="238"/>
    </row>
    <row r="84" spans="1:26" x14ac:dyDescent="0.35">
      <c r="A84" s="201"/>
      <c r="B84" s="241"/>
      <c r="C84" s="131" t="s">
        <v>366</v>
      </c>
      <c r="D84" s="108" t="s">
        <v>289</v>
      </c>
      <c r="E84" s="254"/>
      <c r="F84" s="241"/>
      <c r="G84" s="241"/>
      <c r="H84" s="241"/>
      <c r="I84" s="244"/>
      <c r="J84" s="244"/>
      <c r="K84" s="244"/>
      <c r="L84" s="244"/>
      <c r="M84" s="244"/>
      <c r="N84" s="244"/>
      <c r="O84" s="187"/>
      <c r="P84" s="232"/>
      <c r="Q84" s="250"/>
      <c r="R84" s="250"/>
      <c r="S84" s="293"/>
      <c r="V84" s="238"/>
    </row>
    <row r="85" spans="1:26" ht="29" x14ac:dyDescent="0.35">
      <c r="A85" s="201"/>
      <c r="B85" s="241"/>
      <c r="C85" s="131" t="s">
        <v>367</v>
      </c>
      <c r="D85" s="108" t="s">
        <v>289</v>
      </c>
      <c r="E85" s="254"/>
      <c r="F85" s="241"/>
      <c r="G85" s="241"/>
      <c r="H85" s="241"/>
      <c r="I85" s="244"/>
      <c r="J85" s="244"/>
      <c r="K85" s="244"/>
      <c r="L85" s="244"/>
      <c r="M85" s="244"/>
      <c r="N85" s="244"/>
      <c r="O85" s="187"/>
      <c r="P85" s="232"/>
      <c r="Q85" s="250"/>
      <c r="R85" s="250"/>
      <c r="S85" s="293"/>
      <c r="V85" s="238"/>
    </row>
    <row r="86" spans="1:26" ht="29" x14ac:dyDescent="0.35">
      <c r="A86" s="201"/>
      <c r="B86" s="241"/>
      <c r="C86" s="131" t="s">
        <v>368</v>
      </c>
      <c r="D86" s="108" t="s">
        <v>281</v>
      </c>
      <c r="E86" s="254"/>
      <c r="F86" s="241"/>
      <c r="G86" s="241"/>
      <c r="H86" s="241"/>
      <c r="I86" s="244"/>
      <c r="J86" s="244"/>
      <c r="K86" s="244"/>
      <c r="L86" s="244"/>
      <c r="M86" s="244"/>
      <c r="N86" s="244"/>
      <c r="O86" s="187"/>
      <c r="P86" s="232"/>
      <c r="Q86" s="250"/>
      <c r="R86" s="250"/>
      <c r="S86" s="293"/>
      <c r="V86" s="238"/>
    </row>
    <row r="87" spans="1:26" ht="15" thickBot="1" x14ac:dyDescent="0.4">
      <c r="A87" s="200"/>
      <c r="B87" s="242"/>
      <c r="C87" s="129" t="s">
        <v>369</v>
      </c>
      <c r="D87" s="108" t="s">
        <v>289</v>
      </c>
      <c r="E87" s="255"/>
      <c r="F87" s="242"/>
      <c r="G87" s="242"/>
      <c r="H87" s="242"/>
      <c r="I87" s="256"/>
      <c r="J87" s="256"/>
      <c r="K87" s="256"/>
      <c r="L87" s="256"/>
      <c r="M87" s="256"/>
      <c r="N87" s="256"/>
      <c r="O87" s="247"/>
      <c r="P87" s="248"/>
      <c r="Q87" s="251"/>
      <c r="R87" s="251"/>
      <c r="S87" s="293"/>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43" t="s">
        <v>231</v>
      </c>
      <c r="J88" s="243" t="s">
        <v>231</v>
      </c>
      <c r="K88" s="243" t="s">
        <v>231</v>
      </c>
      <c r="L88" s="243" t="s">
        <v>231</v>
      </c>
      <c r="M88" s="243" t="s">
        <v>231</v>
      </c>
      <c r="N88" s="243"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44"/>
      <c r="J89" s="244"/>
      <c r="K89" s="244"/>
      <c r="L89" s="244"/>
      <c r="M89" s="244"/>
      <c r="N89" s="244"/>
      <c r="O89" s="187"/>
      <c r="P89" s="232"/>
      <c r="Q89" s="235"/>
      <c r="R89" s="235"/>
      <c r="S89" s="293"/>
      <c r="V89" s="238"/>
    </row>
    <row r="90" spans="1:26" x14ac:dyDescent="0.35">
      <c r="A90" s="201"/>
      <c r="B90" s="241"/>
      <c r="C90" s="131" t="s">
        <v>373</v>
      </c>
      <c r="D90" s="108" t="s">
        <v>289</v>
      </c>
      <c r="E90" s="254"/>
      <c r="F90" s="241"/>
      <c r="G90" s="241"/>
      <c r="H90" s="241"/>
      <c r="I90" s="244"/>
      <c r="J90" s="244"/>
      <c r="K90" s="244"/>
      <c r="L90" s="244"/>
      <c r="M90" s="244"/>
      <c r="N90" s="244"/>
      <c r="O90" s="187"/>
      <c r="P90" s="232"/>
      <c r="Q90" s="235"/>
      <c r="R90" s="235"/>
      <c r="S90" s="293"/>
      <c r="V90" s="238"/>
    </row>
    <row r="91" spans="1:26" ht="79" customHeight="1" thickBot="1" x14ac:dyDescent="0.4">
      <c r="A91" s="202"/>
      <c r="B91" s="242"/>
      <c r="C91" s="133" t="s">
        <v>374</v>
      </c>
      <c r="D91" s="143" t="s">
        <v>281</v>
      </c>
      <c r="E91" s="255"/>
      <c r="F91" s="242"/>
      <c r="G91" s="242"/>
      <c r="H91" s="242"/>
      <c r="I91" s="245"/>
      <c r="J91" s="245"/>
      <c r="K91" s="245"/>
      <c r="L91" s="245"/>
      <c r="M91" s="245"/>
      <c r="N91" s="245"/>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UOToya1oQ3YoFRiU8Cc8s3gQVjmB81EcaZ1TamkA+LJ0RVurYOKMb24C6kPV3vOEwLqvZBVoASUpy5ShrViyeg==" saltValue="MiNBOg+o/WppwmruajleqQ=="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O24:O31"/>
    <mergeCell ref="P24:P31"/>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A46:A50"/>
    <mergeCell ref="B46:B50"/>
    <mergeCell ref="E46:E50"/>
    <mergeCell ref="F46:F50"/>
    <mergeCell ref="G46:G50"/>
    <mergeCell ref="I40:I45"/>
    <mergeCell ref="J40:J45"/>
    <mergeCell ref="K40:K45"/>
    <mergeCell ref="L40:L45"/>
    <mergeCell ref="M40:M45"/>
    <mergeCell ref="N40:N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3217" priority="1">
      <formula>$D12="No"</formula>
    </cfRule>
  </conditionalFormatting>
  <conditionalFormatting sqref="F12:F91">
    <cfRule type="cellIs" dxfId="3216" priority="4" operator="greaterThan">
      <formula>0</formula>
    </cfRule>
  </conditionalFormatting>
  <conditionalFormatting sqref="G12:G91">
    <cfRule type="cellIs" dxfId="3215" priority="3" operator="greaterThan">
      <formula>0</formula>
    </cfRule>
  </conditionalFormatting>
  <conditionalFormatting sqref="H12:H91">
    <cfRule type="cellIs" dxfId="3214" priority="2" operator="greaterThan">
      <formula>0</formula>
    </cfRule>
  </conditionalFormatting>
  <conditionalFormatting sqref="N12">
    <cfRule type="cellIs" dxfId="3213" priority="36" operator="equal">
      <formula>"Minor Positive"</formula>
    </cfRule>
    <cfRule type="cellIs" dxfId="3212" priority="38" operator="equal">
      <formula>"Neutral"</formula>
    </cfRule>
    <cfRule type="cellIs" dxfId="3211" priority="37" operator="equal">
      <formula>"Significant Positive"</formula>
    </cfRule>
    <cfRule type="cellIs" dxfId="3210" priority="34" operator="equal">
      <formula>"Minor Negative"</formula>
    </cfRule>
    <cfRule type="cellIs" dxfId="3209" priority="35" operator="equal">
      <formula>"Significant Negative"</formula>
    </cfRule>
  </conditionalFormatting>
  <conditionalFormatting sqref="N22">
    <cfRule type="cellIs" dxfId="3208" priority="39" operator="equal">
      <formula>"Significant Negative"</formula>
    </cfRule>
    <cfRule type="cellIs" dxfId="3207" priority="40" operator="equal">
      <formula>"Minor Negative"</formula>
    </cfRule>
    <cfRule type="cellIs" dxfId="3206" priority="41" operator="equal">
      <formula>"Uncertain"</formula>
    </cfRule>
    <cfRule type="cellIs" dxfId="3205" priority="42" operator="equal">
      <formula>"Neutral"</formula>
    </cfRule>
    <cfRule type="cellIs" dxfId="3204" priority="43" operator="equal">
      <formula>"Minor Positive"</formula>
    </cfRule>
    <cfRule type="cellIs" dxfId="3203" priority="44" operator="equal">
      <formula>"Significant Positive"</formula>
    </cfRule>
  </conditionalFormatting>
  <conditionalFormatting sqref="N24">
    <cfRule type="cellIs" dxfId="3202" priority="45" operator="equal">
      <formula>"Significant Negative"</formula>
    </cfRule>
    <cfRule type="cellIs" dxfId="3201" priority="46" operator="equal">
      <formula>"Minor Negative"</formula>
    </cfRule>
    <cfRule type="cellIs" dxfId="3200" priority="47" operator="equal">
      <formula>"Uncertain"</formula>
    </cfRule>
    <cfRule type="cellIs" dxfId="3199" priority="48" operator="equal">
      <formula>"Neutral"</formula>
    </cfRule>
    <cfRule type="cellIs" dxfId="3198" priority="49" operator="equal">
      <formula>"Minor Positive"</formula>
    </cfRule>
    <cfRule type="cellIs" dxfId="3197" priority="50" operator="equal">
      <formula>"Significant Positive"</formula>
    </cfRule>
  </conditionalFormatting>
  <conditionalFormatting sqref="N32">
    <cfRule type="cellIs" dxfId="3196" priority="51" operator="equal">
      <formula>"Significant Negative"</formula>
    </cfRule>
    <cfRule type="cellIs" dxfId="3195" priority="52" operator="equal">
      <formula>"Minor Negative"</formula>
    </cfRule>
    <cfRule type="cellIs" dxfId="3194" priority="53" operator="equal">
      <formula>"Uncertain"</formula>
    </cfRule>
    <cfRule type="cellIs" dxfId="3193" priority="54" operator="equal">
      <formula>"Neutral"</formula>
    </cfRule>
    <cfRule type="cellIs" dxfId="3192" priority="55" operator="equal">
      <formula>"Minor Positive"</formula>
    </cfRule>
    <cfRule type="cellIs" dxfId="3191" priority="56" operator="equal">
      <formula>"Significant Positive"</formula>
    </cfRule>
  </conditionalFormatting>
  <conditionalFormatting sqref="N40">
    <cfRule type="cellIs" dxfId="3190" priority="66" operator="equal">
      <formula>"Neutral"</formula>
    </cfRule>
    <cfRule type="cellIs" dxfId="3189" priority="65" operator="equal">
      <formula>"Uncertain"</formula>
    </cfRule>
    <cfRule type="cellIs" dxfId="3188" priority="64" operator="equal">
      <formula>"Minor Negative"</formula>
    </cfRule>
    <cfRule type="cellIs" dxfId="3187" priority="63" operator="equal">
      <formula>"Significant Negative"</formula>
    </cfRule>
    <cfRule type="cellIs" dxfId="3186" priority="68" operator="equal">
      <formula>"Significant Positive"</formula>
    </cfRule>
    <cfRule type="cellIs" dxfId="3185" priority="67" operator="equal">
      <formula>"Minor Positive"</formula>
    </cfRule>
  </conditionalFormatting>
  <conditionalFormatting sqref="N46">
    <cfRule type="cellIs" dxfId="3184" priority="70" operator="equal">
      <formula>"Minor Negative"</formula>
    </cfRule>
    <cfRule type="cellIs" dxfId="3183" priority="72" operator="equal">
      <formula>"Neutral"</formula>
    </cfRule>
    <cfRule type="cellIs" dxfId="3182" priority="73" operator="equal">
      <formula>"Minor Positive"</formula>
    </cfRule>
    <cfRule type="cellIs" dxfId="3181" priority="74" operator="equal">
      <formula>"Significant Positive"</formula>
    </cfRule>
    <cfRule type="cellIs" dxfId="3180" priority="71" operator="equal">
      <formula>"Uncertain"</formula>
    </cfRule>
    <cfRule type="cellIs" dxfId="3179" priority="69" operator="equal">
      <formula>"Significant Negative"</formula>
    </cfRule>
  </conditionalFormatting>
  <conditionalFormatting sqref="N51">
    <cfRule type="cellIs" dxfId="3178" priority="62" operator="equal">
      <formula>"Significant Positive"</formula>
    </cfRule>
    <cfRule type="cellIs" dxfId="3177" priority="60" operator="equal">
      <formula>"Neutral"</formula>
    </cfRule>
    <cfRule type="cellIs" dxfId="3176" priority="61" operator="equal">
      <formula>"Minor Positive"</formula>
    </cfRule>
    <cfRule type="cellIs" dxfId="3175" priority="59" operator="equal">
      <formula>"Uncertain"</formula>
    </cfRule>
    <cfRule type="cellIs" dxfId="3174" priority="58" operator="equal">
      <formula>"Minor Negative"</formula>
    </cfRule>
    <cfRule type="cellIs" dxfId="3173" priority="57" operator="equal">
      <formula>"Significant Negative"</formula>
    </cfRule>
  </conditionalFormatting>
  <conditionalFormatting sqref="N53">
    <cfRule type="cellIs" dxfId="3172" priority="75" operator="equal">
      <formula>"Significant Negative"</formula>
    </cfRule>
    <cfRule type="cellIs" dxfId="3171" priority="76" operator="equal">
      <formula>"Minor Negative"</formula>
    </cfRule>
    <cfRule type="cellIs" dxfId="3170" priority="77" operator="equal">
      <formula>"Uncertain"</formula>
    </cfRule>
    <cfRule type="cellIs" dxfId="3169" priority="78" operator="equal">
      <formula>"Neutral"</formula>
    </cfRule>
    <cfRule type="cellIs" dxfId="3168" priority="79" operator="equal">
      <formula>"Minor Positive"</formula>
    </cfRule>
    <cfRule type="cellIs" dxfId="3167" priority="80" operator="equal">
      <formula>"Significant Positive"</formula>
    </cfRule>
  </conditionalFormatting>
  <conditionalFormatting sqref="N58">
    <cfRule type="cellIs" dxfId="3166" priority="15" operator="equal">
      <formula>"Minor Negative"</formula>
    </cfRule>
    <cfRule type="cellIs" dxfId="3165" priority="16" operator="equal">
      <formula>"Uncertain"</formula>
    </cfRule>
    <cfRule type="cellIs" dxfId="3164" priority="17" operator="equal">
      <formula>"Neutral"</formula>
    </cfRule>
    <cfRule type="cellIs" dxfId="3163" priority="18" operator="equal">
      <formula>"Minor Positive"</formula>
    </cfRule>
    <cfRule type="cellIs" dxfId="3162" priority="14" operator="equal">
      <formula>"Significant Negative"</formula>
    </cfRule>
    <cfRule type="cellIs" dxfId="3161" priority="19" operator="equal">
      <formula>"Significant Positive"</formula>
    </cfRule>
  </conditionalFormatting>
  <conditionalFormatting sqref="N61">
    <cfRule type="cellIs" dxfId="3160" priority="93" operator="equal">
      <formula>"Significant Negative"</formula>
    </cfRule>
    <cfRule type="cellIs" dxfId="3159" priority="94" operator="equal">
      <formula>"Minor Negative"</formula>
    </cfRule>
    <cfRule type="cellIs" dxfId="3158" priority="95" operator="equal">
      <formula>"Uncertain"</formula>
    </cfRule>
    <cfRule type="cellIs" dxfId="3157" priority="96" operator="equal">
      <formula>"Neutral"</formula>
    </cfRule>
    <cfRule type="cellIs" dxfId="3156" priority="97" operator="equal">
      <formula>"Minor Positive"</formula>
    </cfRule>
    <cfRule type="cellIs" dxfId="3155" priority="98" operator="equal">
      <formula>"Significant Positive"</formula>
    </cfRule>
  </conditionalFormatting>
  <conditionalFormatting sqref="N69">
    <cfRule type="cellIs" dxfId="3154" priority="9" operator="equal">
      <formula>"Minor Negative"</formula>
    </cfRule>
    <cfRule type="cellIs" dxfId="3153" priority="10" operator="equal">
      <formula>"Uncertain"</formula>
    </cfRule>
    <cfRule type="cellIs" dxfId="3152" priority="11" operator="equal">
      <formula>"Neutral"</formula>
    </cfRule>
    <cfRule type="cellIs" dxfId="3151" priority="12" operator="equal">
      <formula>"Minor Positive"</formula>
    </cfRule>
    <cfRule type="cellIs" dxfId="3150" priority="13" operator="equal">
      <formula>"Significant Positive"</formula>
    </cfRule>
    <cfRule type="cellIs" dxfId="3149" priority="8" operator="equal">
      <formula>"Significant Negative"</formula>
    </cfRule>
  </conditionalFormatting>
  <conditionalFormatting sqref="N76">
    <cfRule type="cellIs" dxfId="3148" priority="105" operator="equal">
      <formula>"Significant Negative"</formula>
    </cfRule>
    <cfRule type="cellIs" dxfId="3147" priority="106" operator="equal">
      <formula>"Minor Negative"</formula>
    </cfRule>
    <cfRule type="cellIs" dxfId="3146" priority="107" operator="equal">
      <formula>"Uncertain"</formula>
    </cfRule>
    <cfRule type="cellIs" dxfId="3145" priority="108" operator="equal">
      <formula>"Neutral"</formula>
    </cfRule>
    <cfRule type="cellIs" dxfId="3144" priority="109" operator="equal">
      <formula>"Minor Positive"</formula>
    </cfRule>
    <cfRule type="cellIs" dxfId="3143" priority="110" operator="equal">
      <formula>"Significant Positive"</formula>
    </cfRule>
  </conditionalFormatting>
  <conditionalFormatting sqref="N81">
    <cfRule type="cellIs" dxfId="3142" priority="111" operator="equal">
      <formula>"Significant Negative"</formula>
    </cfRule>
    <cfRule type="cellIs" dxfId="3141" priority="112" operator="equal">
      <formula>"Minor Negative"</formula>
    </cfRule>
    <cfRule type="cellIs" dxfId="3140" priority="113" operator="equal">
      <formula>"Uncertain"</formula>
    </cfRule>
    <cfRule type="cellIs" dxfId="3139" priority="114" operator="equal">
      <formula>"Neutral"</formula>
    </cfRule>
    <cfRule type="cellIs" dxfId="3138" priority="115" operator="equal">
      <formula>"Minor Positive"</formula>
    </cfRule>
    <cfRule type="cellIs" dxfId="3137" priority="116" operator="equal">
      <formula>"Significant Positive"</formula>
    </cfRule>
  </conditionalFormatting>
  <conditionalFormatting sqref="N88">
    <cfRule type="cellIs" dxfId="3136" priority="117" operator="equal">
      <formula>"Significant Negative"</formula>
    </cfRule>
    <cfRule type="cellIs" dxfId="3135" priority="118" operator="equal">
      <formula>"Minor Negative"</formula>
    </cfRule>
    <cfRule type="cellIs" dxfId="3134" priority="119" operator="equal">
      <formula>"Uncertain"</formula>
    </cfRule>
    <cfRule type="cellIs" dxfId="3133" priority="120" operator="equal">
      <formula>"Neutral"</formula>
    </cfRule>
    <cfRule type="cellIs" dxfId="3132" priority="121" operator="equal">
      <formula>"Minor Positive"</formula>
    </cfRule>
    <cfRule type="cellIs" dxfId="3131" priority="122" operator="equal">
      <formula>"Significant Positive"</formula>
    </cfRule>
  </conditionalFormatting>
  <dataValidations count="9">
    <dataValidation type="list" allowBlank="1" showInputMessage="1" showErrorMessage="1" sqref="N81:N87" xr:uid="{033C08EF-A161-45DB-A608-06CAF41405F2}">
      <formula1>"Significant Positive,Minor Positive,Neitral,Uncertain,Minor Negative, Significant Negative"</formula1>
    </dataValidation>
    <dataValidation type="list" allowBlank="1" showInputMessage="1" showErrorMessage="1" sqref="M12:M91" xr:uid="{4FDC5975-BA8D-465A-848B-9F51AB636EE3}">
      <formula1>"Permanent/Irreversible,Permanant/Reversible,Temporary/Irreversible,Temporary/Reversible,N/A"</formula1>
    </dataValidation>
    <dataValidation type="list" allowBlank="1" showInputMessage="1" showErrorMessage="1" sqref="P81:P91 P69:P75" xr:uid="{E995CB50-F6FF-4725-B8AD-A8D7841DB9F8}">
      <formula1>"Yes,No"</formula1>
    </dataValidation>
    <dataValidation type="list" allowBlank="1" showInputMessage="1" showErrorMessage="1" sqref="N12 N88:N91 N22:N80" xr:uid="{604CB27C-32EA-4B10-B859-DF4CE4A4ABC5}">
      <formula1>"Significant Positive,Minor Positive,Neutral,Uncertain,Minor Negative,Significant Negative"</formula1>
    </dataValidation>
    <dataValidation type="list" allowBlank="1" showInputMessage="1" showErrorMessage="1" sqref="L12 L22:L91" xr:uid="{D4287678-1BC1-4FB3-AB1C-0CC0ED944771}">
      <formula1>"Localised,District-wide,Regional,National,N/A"</formula1>
    </dataValidation>
    <dataValidation type="list" allowBlank="1" showInputMessage="1" showErrorMessage="1" sqref="K12 K22:K91" xr:uid="{5896EBED-F9CA-4A1B-8688-62BFE6792DB5}">
      <formula1>"Short(&lt;5yrs),Short/Medium,Medium(10yrs),Medium/Long,Long(20+yrs),N/A"</formula1>
    </dataValidation>
    <dataValidation type="list" allowBlank="1" showInputMessage="1" showErrorMessage="1" sqref="J12 J22:J91" xr:uid="{5EC6E0A5-D436-4C80-AC1A-AC1687BD08B2}">
      <formula1>"Low,Medium,High,N/A"</formula1>
    </dataValidation>
    <dataValidation type="list" allowBlank="1" showInputMessage="1" showErrorMessage="1" sqref="I12:I91" xr:uid="{72D4B376-3D79-4011-8D07-DF57E323CE22}">
      <formula1>"Direct,Indirect,N/A"</formula1>
    </dataValidation>
    <dataValidation type="list" allowBlank="1" showInputMessage="1" showErrorMessage="1" sqref="D12:D91" xr:uid="{D32A8CE1-3D4A-41E0-8278-CA377D9FCF8B}">
      <formula1>"Yes, No"</formula1>
    </dataValidation>
  </dataValidations>
  <pageMargins left="0.7" right="0.7" top="0.75" bottom="0.75" header="0.3" footer="0.3"/>
  <pageSetup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95FC1-86BC-4799-9260-714A37F20544}">
  <sheetPr codeName="Sheet7"/>
  <dimension ref="A1:Z94"/>
  <sheetViews>
    <sheetView topLeftCell="C57" zoomScale="60" zoomScaleNormal="60" workbookViewId="0">
      <selection activeCell="O81" sqref="O81:O87"/>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23.81640625" customWidth="1"/>
    <col min="18" max="18" width="37.453125" customWidth="1"/>
    <col min="19" max="19" width="23.8164062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4.1796875" hidden="1" customWidth="1"/>
    <col min="27" max="27" width="8.54296875" customWidth="1"/>
  </cols>
  <sheetData>
    <row r="1" spans="1:26" x14ac:dyDescent="0.35">
      <c r="A1" s="74" t="s">
        <v>23</v>
      </c>
      <c r="C1" s="298" t="s">
        <v>187</v>
      </c>
      <c r="D1" s="298"/>
      <c r="E1" s="137"/>
      <c r="F1" s="137"/>
      <c r="G1" s="137"/>
      <c r="H1" s="137"/>
      <c r="I1" s="112"/>
      <c r="J1" s="112"/>
      <c r="K1" s="112"/>
      <c r="M1" s="113"/>
      <c r="N1" s="113"/>
      <c r="O1" s="113"/>
    </row>
    <row r="2" spans="1:26" x14ac:dyDescent="0.35">
      <c r="A2" s="74" t="s">
        <v>24</v>
      </c>
      <c r="B2" s="114"/>
      <c r="C2" s="299" t="s">
        <v>594</v>
      </c>
      <c r="D2" s="299"/>
      <c r="E2" s="138"/>
      <c r="F2" s="138"/>
      <c r="G2" s="138"/>
      <c r="H2" s="138"/>
      <c r="M2" s="115"/>
      <c r="N2" s="115"/>
      <c r="O2" s="115"/>
    </row>
    <row r="3" spans="1:26" x14ac:dyDescent="0.35">
      <c r="A3" s="75" t="s">
        <v>25</v>
      </c>
      <c r="B3" s="116"/>
      <c r="C3" s="300" t="s">
        <v>484</v>
      </c>
      <c r="D3" s="300"/>
      <c r="E3" s="138"/>
      <c r="F3" s="138"/>
      <c r="G3" s="138"/>
      <c r="H3" s="138"/>
      <c r="M3" s="115"/>
      <c r="N3" s="115"/>
      <c r="O3" s="115"/>
    </row>
    <row r="4" spans="1:26" ht="17.25" customHeight="1" x14ac:dyDescent="0.35">
      <c r="A4" s="135" t="s">
        <v>26</v>
      </c>
      <c r="B4" s="136"/>
      <c r="C4" s="301" t="s">
        <v>608</v>
      </c>
      <c r="D4" s="301"/>
      <c r="E4" s="134"/>
      <c r="F4" s="134"/>
      <c r="G4" s="134"/>
      <c r="H4" s="134"/>
      <c r="M4" s="115"/>
      <c r="N4" s="115"/>
      <c r="O4" s="115"/>
    </row>
    <row r="5" spans="1:26" ht="17.25" customHeight="1" x14ac:dyDescent="0.35">
      <c r="A5" s="75" t="s">
        <v>27</v>
      </c>
      <c r="B5" s="136"/>
      <c r="C5" s="175">
        <v>1.84</v>
      </c>
      <c r="D5" s="177"/>
      <c r="E5" s="134"/>
      <c r="F5" s="134"/>
      <c r="G5" s="134"/>
      <c r="H5" s="134"/>
      <c r="M5" s="115"/>
      <c r="N5" s="115"/>
      <c r="O5" s="115"/>
    </row>
    <row r="6" spans="1:26" ht="79.5" customHeight="1" x14ac:dyDescent="0.35">
      <c r="A6" s="75" t="s">
        <v>28</v>
      </c>
      <c r="B6" s="136"/>
      <c r="C6" s="302" t="s">
        <v>610</v>
      </c>
      <c r="D6" s="303"/>
      <c r="E6" s="134"/>
      <c r="F6" s="134"/>
      <c r="G6" s="134"/>
      <c r="H6" s="134"/>
      <c r="M6" s="115"/>
      <c r="N6" s="115"/>
      <c r="O6" s="115"/>
    </row>
    <row r="7" spans="1:26" ht="17.25" customHeight="1" x14ac:dyDescent="0.35">
      <c r="A7" s="75" t="s">
        <v>29</v>
      </c>
      <c r="B7" s="136"/>
      <c r="C7" s="302" t="s">
        <v>270</v>
      </c>
      <c r="D7" s="303"/>
      <c r="E7" s="134"/>
      <c r="F7" s="134"/>
      <c r="G7" s="134"/>
      <c r="H7" s="134"/>
      <c r="M7" s="115"/>
      <c r="N7" s="115"/>
      <c r="O7" s="115"/>
    </row>
    <row r="8" spans="1:26" ht="17.25" customHeight="1" x14ac:dyDescent="0.35">
      <c r="A8" s="75" t="s">
        <v>30</v>
      </c>
      <c r="B8" s="136"/>
      <c r="C8" s="302" t="s">
        <v>766</v>
      </c>
      <c r="D8" s="303"/>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281</v>
      </c>
      <c r="E12" s="266" t="s">
        <v>281</v>
      </c>
      <c r="F12" s="260">
        <f ca="1">COUNTIFS(INDIRECT("RAG!$C$"&amp;$V12&amp;":$BB$"&amp;$V12),F$11,RAG!$C$3:$BB$3,$B12)</f>
        <v>0</v>
      </c>
      <c r="G12" s="279">
        <f ca="1">COUNTIFS(INDIRECT("RAG!$C$"&amp;$V12&amp;":$BB$"&amp;$V12),G$11,RAG!$C$3:$BB$3,$B12)</f>
        <v>1</v>
      </c>
      <c r="H12" s="279">
        <f ca="1">COUNTIFS(INDIRECT("RAG!$C$"&amp;$V12&amp;":$BB$"&amp;$V12),H$11,RAG!$C$3:$BB$3,$B12)</f>
        <v>2</v>
      </c>
      <c r="I12" s="283" t="s">
        <v>282</v>
      </c>
      <c r="J12" s="283" t="s">
        <v>283</v>
      </c>
      <c r="K12" s="283" t="s">
        <v>284</v>
      </c>
      <c r="L12" s="283" t="s">
        <v>285</v>
      </c>
      <c r="M12" s="283" t="s">
        <v>286</v>
      </c>
      <c r="N12" s="256" t="s">
        <v>287</v>
      </c>
      <c r="O12" s="246" t="s">
        <v>773</v>
      </c>
      <c r="P12" s="277" t="s">
        <v>281</v>
      </c>
      <c r="Q12" s="249"/>
      <c r="R12" s="249"/>
      <c r="S12" s="293"/>
      <c r="V12" s="237">
        <f>MATCH(C1, RAG!$B$1:B$56, 0)</f>
        <v>11</v>
      </c>
      <c r="Z12" t="str">
        <f>IF(R12&gt;0,B12&amp;":"&amp;R12&amp;"
","")</f>
        <v/>
      </c>
    </row>
    <row r="13" spans="1:26" x14ac:dyDescent="0.35">
      <c r="A13" s="197"/>
      <c r="B13" s="288"/>
      <c r="C13" s="108" t="s">
        <v>288</v>
      </c>
      <c r="D13" s="108" t="s">
        <v>289</v>
      </c>
      <c r="E13" s="266"/>
      <c r="F13" s="260"/>
      <c r="G13" s="260"/>
      <c r="H13" s="260"/>
      <c r="I13" s="284"/>
      <c r="J13" s="284"/>
      <c r="K13" s="284"/>
      <c r="L13" s="284"/>
      <c r="M13" s="284"/>
      <c r="N13" s="282"/>
      <c r="O13" s="187"/>
      <c r="P13" s="278"/>
      <c r="Q13" s="250"/>
      <c r="R13" s="250"/>
      <c r="S13" s="293"/>
      <c r="V13" s="238"/>
    </row>
    <row r="14" spans="1:26" x14ac:dyDescent="0.35">
      <c r="A14" s="197"/>
      <c r="B14" s="288"/>
      <c r="C14" s="108" t="s">
        <v>290</v>
      </c>
      <c r="D14" s="108" t="s">
        <v>289</v>
      </c>
      <c r="E14" s="266"/>
      <c r="F14" s="260"/>
      <c r="G14" s="260"/>
      <c r="H14" s="260"/>
      <c r="I14" s="284"/>
      <c r="J14" s="284"/>
      <c r="K14" s="284"/>
      <c r="L14" s="284"/>
      <c r="M14" s="284"/>
      <c r="N14" s="282"/>
      <c r="O14" s="187"/>
      <c r="P14" s="278"/>
      <c r="Q14" s="250"/>
      <c r="R14" s="250"/>
      <c r="S14" s="293"/>
      <c r="V14" s="238"/>
    </row>
    <row r="15" spans="1:26" x14ac:dyDescent="0.35">
      <c r="A15" s="197"/>
      <c r="B15" s="288"/>
      <c r="C15" s="108" t="s">
        <v>291</v>
      </c>
      <c r="D15" s="108" t="s">
        <v>281</v>
      </c>
      <c r="E15" s="266"/>
      <c r="F15" s="260"/>
      <c r="G15" s="260"/>
      <c r="H15" s="260"/>
      <c r="I15" s="284"/>
      <c r="J15" s="284"/>
      <c r="K15" s="284"/>
      <c r="L15" s="284"/>
      <c r="M15" s="284"/>
      <c r="N15" s="282"/>
      <c r="O15" s="187"/>
      <c r="P15" s="278"/>
      <c r="Q15" s="250"/>
      <c r="R15" s="250"/>
      <c r="S15" s="293"/>
      <c r="V15" s="238"/>
    </row>
    <row r="16" spans="1:26" ht="14.5" customHeight="1" x14ac:dyDescent="0.35">
      <c r="A16" s="197"/>
      <c r="B16" s="288"/>
      <c r="C16" s="108" t="s">
        <v>292</v>
      </c>
      <c r="D16" s="108" t="s">
        <v>281</v>
      </c>
      <c r="E16" s="266"/>
      <c r="F16" s="260"/>
      <c r="G16" s="260"/>
      <c r="H16" s="260"/>
      <c r="I16" s="284"/>
      <c r="J16" s="284"/>
      <c r="K16" s="284"/>
      <c r="L16" s="284"/>
      <c r="M16" s="284"/>
      <c r="N16" s="282"/>
      <c r="O16" s="187"/>
      <c r="P16" s="278"/>
      <c r="Q16" s="250"/>
      <c r="R16" s="250"/>
      <c r="S16" s="293"/>
      <c r="V16" s="238"/>
    </row>
    <row r="17" spans="1:26" x14ac:dyDescent="0.35">
      <c r="A17" s="197"/>
      <c r="B17" s="288"/>
      <c r="C17" s="108" t="s">
        <v>293</v>
      </c>
      <c r="D17" s="108" t="s">
        <v>281</v>
      </c>
      <c r="E17" s="266"/>
      <c r="F17" s="260"/>
      <c r="G17" s="260"/>
      <c r="H17" s="260"/>
      <c r="I17" s="284"/>
      <c r="J17" s="284"/>
      <c r="K17" s="284"/>
      <c r="L17" s="284"/>
      <c r="M17" s="284"/>
      <c r="N17" s="282"/>
      <c r="O17" s="187"/>
      <c r="P17" s="278"/>
      <c r="Q17" s="250"/>
      <c r="R17" s="250"/>
      <c r="S17" s="293"/>
      <c r="V17" s="238"/>
    </row>
    <row r="18" spans="1:26" ht="14.5" customHeight="1" x14ac:dyDescent="0.35">
      <c r="A18" s="197"/>
      <c r="B18" s="288"/>
      <c r="C18" s="108" t="s">
        <v>294</v>
      </c>
      <c r="D18" s="108" t="s">
        <v>281</v>
      </c>
      <c r="E18" s="266"/>
      <c r="F18" s="260"/>
      <c r="G18" s="260"/>
      <c r="H18" s="260"/>
      <c r="I18" s="284"/>
      <c r="J18" s="284"/>
      <c r="K18" s="284"/>
      <c r="L18" s="284"/>
      <c r="M18" s="284"/>
      <c r="N18" s="282"/>
      <c r="O18" s="187"/>
      <c r="P18" s="278"/>
      <c r="Q18" s="250"/>
      <c r="R18" s="250"/>
      <c r="S18" s="293"/>
      <c r="V18" s="238"/>
    </row>
    <row r="19" spans="1:26" x14ac:dyDescent="0.35">
      <c r="A19" s="197"/>
      <c r="B19" s="288"/>
      <c r="C19" s="108" t="s">
        <v>295</v>
      </c>
      <c r="D19" s="108" t="s">
        <v>281</v>
      </c>
      <c r="E19" s="266"/>
      <c r="F19" s="260"/>
      <c r="G19" s="260"/>
      <c r="H19" s="260"/>
      <c r="I19" s="284"/>
      <c r="J19" s="284"/>
      <c r="K19" s="284"/>
      <c r="L19" s="284"/>
      <c r="M19" s="284"/>
      <c r="N19" s="282"/>
      <c r="O19" s="187"/>
      <c r="P19" s="278"/>
      <c r="Q19" s="250"/>
      <c r="R19" s="250"/>
      <c r="S19" s="293"/>
      <c r="V19" s="238"/>
    </row>
    <row r="20" spans="1:26" ht="29" x14ac:dyDescent="0.35">
      <c r="A20" s="197"/>
      <c r="B20" s="288"/>
      <c r="C20" s="108" t="s">
        <v>296</v>
      </c>
      <c r="D20" s="108" t="s">
        <v>281</v>
      </c>
      <c r="E20" s="266"/>
      <c r="F20" s="260"/>
      <c r="G20" s="260"/>
      <c r="H20" s="260"/>
      <c r="I20" s="284"/>
      <c r="J20" s="284"/>
      <c r="K20" s="284"/>
      <c r="L20" s="284"/>
      <c r="M20" s="284"/>
      <c r="N20" s="282"/>
      <c r="O20" s="187"/>
      <c r="P20" s="278"/>
      <c r="Q20" s="250"/>
      <c r="R20" s="250"/>
      <c r="S20" s="293"/>
      <c r="V20" s="238"/>
    </row>
    <row r="21" spans="1:26" ht="15" thickBot="1" x14ac:dyDescent="0.4">
      <c r="A21" s="198"/>
      <c r="B21" s="289"/>
      <c r="C21" s="121" t="s">
        <v>297</v>
      </c>
      <c r="D21" s="108" t="s">
        <v>281</v>
      </c>
      <c r="E21" s="267"/>
      <c r="F21" s="261"/>
      <c r="G21" s="261"/>
      <c r="H21" s="261"/>
      <c r="I21" s="285"/>
      <c r="J21" s="285"/>
      <c r="K21" s="285"/>
      <c r="L21" s="285"/>
      <c r="M21" s="285"/>
      <c r="N21" s="281"/>
      <c r="O21" s="247"/>
      <c r="P21" s="279"/>
      <c r="Q21" s="251"/>
      <c r="R21" s="251"/>
      <c r="S21" s="293"/>
      <c r="V21" s="252"/>
    </row>
    <row r="22" spans="1:26" ht="39" customHeight="1" x14ac:dyDescent="0.35">
      <c r="A22" s="199" t="s">
        <v>71</v>
      </c>
      <c r="B22" s="240" t="s">
        <v>96</v>
      </c>
      <c r="C22" s="119" t="s">
        <v>298</v>
      </c>
      <c r="D22" s="119" t="s">
        <v>281</v>
      </c>
      <c r="E22" s="265" t="s">
        <v>281</v>
      </c>
      <c r="F22" s="259">
        <f ca="1">COUNTIFS(INDIRECT("RAG!$C$"&amp;$V12&amp;":$BB$"&amp;$V12),F$11,RAG!$C$3:$BB$3,$B22)</f>
        <v>0</v>
      </c>
      <c r="G22" s="259">
        <f ca="1">COUNTIFS(INDIRECT("RAG!$C$"&amp;$V12&amp;":$BB$"&amp;$V12),G$11,RAG!$C$3:$BB$3,$B22)</f>
        <v>2</v>
      </c>
      <c r="H22" s="259">
        <f ca="1">COUNTIFS(INDIRECT("RAG!$C$"&amp;$V12&amp;":$BB$"&amp;$V12),H$11,RAG!$C$3:$BB$3,$B22)</f>
        <v>0</v>
      </c>
      <c r="I22" s="283" t="s">
        <v>282</v>
      </c>
      <c r="J22" s="280" t="s">
        <v>283</v>
      </c>
      <c r="K22" s="280" t="s">
        <v>299</v>
      </c>
      <c r="L22" s="280" t="s">
        <v>285</v>
      </c>
      <c r="M22" s="280" t="s">
        <v>286</v>
      </c>
      <c r="N22" s="243" t="s">
        <v>287</v>
      </c>
      <c r="O22" s="246" t="s">
        <v>596</v>
      </c>
      <c r="P22" s="277" t="s">
        <v>281</v>
      </c>
      <c r="Q22" s="249"/>
      <c r="R22" s="249"/>
      <c r="S22" s="293"/>
      <c r="V22" s="237"/>
      <c r="Z22" t="str">
        <f>IF(R22&gt;0,B22&amp;":"&amp;R22&amp;"
","")</f>
        <v/>
      </c>
    </row>
    <row r="23" spans="1:26" ht="69" customHeight="1" thickBot="1" x14ac:dyDescent="0.4">
      <c r="A23" s="200"/>
      <c r="B23" s="242"/>
      <c r="C23" s="121" t="s">
        <v>301</v>
      </c>
      <c r="D23" s="108" t="s">
        <v>289</v>
      </c>
      <c r="E23" s="267"/>
      <c r="F23" s="261"/>
      <c r="G23" s="261"/>
      <c r="H23" s="261"/>
      <c r="I23" s="284"/>
      <c r="J23" s="281"/>
      <c r="K23" s="281"/>
      <c r="L23" s="281"/>
      <c r="M23" s="281"/>
      <c r="N23" s="256"/>
      <c r="O23" s="247"/>
      <c r="P23" s="279"/>
      <c r="Q23" s="251"/>
      <c r="R23" s="251"/>
      <c r="S23" s="293"/>
      <c r="V23" s="252"/>
    </row>
    <row r="24" spans="1:26" ht="72.5" x14ac:dyDescent="0.35">
      <c r="A24" s="196" t="s">
        <v>72</v>
      </c>
      <c r="B24" s="240" t="s">
        <v>97</v>
      </c>
      <c r="C24" s="122" t="s">
        <v>302</v>
      </c>
      <c r="D24" s="119" t="s">
        <v>281</v>
      </c>
      <c r="E24" s="253" t="s">
        <v>281</v>
      </c>
      <c r="F24" s="240">
        <f ca="1">COUNTIFS(INDIRECT("RAG!$C$"&amp;$V12&amp;":$BB$"&amp;$V12),F$11,RAG!$C$3:$BB$3,$B24)</f>
        <v>0</v>
      </c>
      <c r="G24" s="240">
        <f ca="1">COUNTIFS(INDIRECT("RAG!$C$"&amp;$V12&amp;":$BB$"&amp;$V12),G$11,RAG!$C$3:$BB$3,$B24)</f>
        <v>0</v>
      </c>
      <c r="H24" s="240">
        <f ca="1">COUNTIFS(INDIRECT("RAG!$C$"&amp;$V12&amp;":$BB$"&amp;$V12),H$11,RAG!$C$3:$BB$3,$B24)</f>
        <v>6</v>
      </c>
      <c r="I24" s="243" t="s">
        <v>282</v>
      </c>
      <c r="J24" s="243" t="s">
        <v>283</v>
      </c>
      <c r="K24" s="243" t="s">
        <v>284</v>
      </c>
      <c r="L24" s="243" t="s">
        <v>285</v>
      </c>
      <c r="M24" s="243" t="s">
        <v>286</v>
      </c>
      <c r="N24" s="243" t="s">
        <v>287</v>
      </c>
      <c r="O24" s="246" t="s">
        <v>728</v>
      </c>
      <c r="P24" s="277" t="s">
        <v>281</v>
      </c>
      <c r="Q24" s="249"/>
      <c r="R24" s="234"/>
      <c r="S24" s="293"/>
      <c r="V24" s="237"/>
      <c r="Z24" t="str">
        <f>IF(R24&gt;0,B24&amp;":"&amp;R24&amp;"
","")</f>
        <v/>
      </c>
    </row>
    <row r="25" spans="1:26" x14ac:dyDescent="0.35">
      <c r="A25" s="197"/>
      <c r="B25" s="241"/>
      <c r="C25" s="81" t="s">
        <v>303</v>
      </c>
      <c r="D25" s="108" t="s">
        <v>289</v>
      </c>
      <c r="E25" s="254"/>
      <c r="F25" s="241"/>
      <c r="G25" s="241"/>
      <c r="H25" s="241"/>
      <c r="I25" s="244"/>
      <c r="J25" s="244"/>
      <c r="K25" s="244"/>
      <c r="L25" s="244"/>
      <c r="M25" s="244"/>
      <c r="N25" s="244"/>
      <c r="O25" s="187"/>
      <c r="P25" s="278"/>
      <c r="Q25" s="250"/>
      <c r="R25" s="235"/>
      <c r="S25" s="293"/>
      <c r="V25" s="238"/>
    </row>
    <row r="26" spans="1:26" x14ac:dyDescent="0.35">
      <c r="A26" s="197"/>
      <c r="B26" s="241"/>
      <c r="C26" s="81" t="s">
        <v>304</v>
      </c>
      <c r="D26" s="108" t="s">
        <v>281</v>
      </c>
      <c r="E26" s="254"/>
      <c r="F26" s="241"/>
      <c r="G26" s="241"/>
      <c r="H26" s="241"/>
      <c r="I26" s="244"/>
      <c r="J26" s="244"/>
      <c r="K26" s="244"/>
      <c r="L26" s="244"/>
      <c r="M26" s="244"/>
      <c r="N26" s="244"/>
      <c r="O26" s="187"/>
      <c r="P26" s="278"/>
      <c r="Q26" s="250"/>
      <c r="R26" s="235"/>
      <c r="S26" s="293"/>
      <c r="V26" s="238"/>
    </row>
    <row r="27" spans="1:26" x14ac:dyDescent="0.35">
      <c r="A27" s="197"/>
      <c r="B27" s="241"/>
      <c r="C27" s="81" t="s">
        <v>305</v>
      </c>
      <c r="D27" s="108" t="s">
        <v>289</v>
      </c>
      <c r="E27" s="254"/>
      <c r="F27" s="241"/>
      <c r="G27" s="241"/>
      <c r="H27" s="241"/>
      <c r="I27" s="244"/>
      <c r="J27" s="244"/>
      <c r="K27" s="244"/>
      <c r="L27" s="244"/>
      <c r="M27" s="244"/>
      <c r="N27" s="244"/>
      <c r="O27" s="187"/>
      <c r="P27" s="278"/>
      <c r="Q27" s="250"/>
      <c r="R27" s="235"/>
      <c r="S27" s="293"/>
      <c r="V27" s="238"/>
    </row>
    <row r="28" spans="1:26" x14ac:dyDescent="0.35">
      <c r="A28" s="197"/>
      <c r="B28" s="241"/>
      <c r="C28" s="81" t="s">
        <v>306</v>
      </c>
      <c r="D28" s="108" t="s">
        <v>289</v>
      </c>
      <c r="E28" s="254"/>
      <c r="F28" s="241"/>
      <c r="G28" s="241"/>
      <c r="H28" s="241"/>
      <c r="I28" s="244"/>
      <c r="J28" s="244"/>
      <c r="K28" s="244"/>
      <c r="L28" s="244"/>
      <c r="M28" s="244"/>
      <c r="N28" s="244"/>
      <c r="O28" s="187"/>
      <c r="P28" s="278"/>
      <c r="Q28" s="250"/>
      <c r="R28" s="235"/>
      <c r="S28" s="293"/>
      <c r="V28" s="238"/>
    </row>
    <row r="29" spans="1:26" ht="29.15" customHeight="1" x14ac:dyDescent="0.35">
      <c r="A29" s="197"/>
      <c r="B29" s="241"/>
      <c r="C29" s="81" t="s">
        <v>307</v>
      </c>
      <c r="D29" s="108" t="s">
        <v>289</v>
      </c>
      <c r="E29" s="254"/>
      <c r="F29" s="241"/>
      <c r="G29" s="241"/>
      <c r="H29" s="241"/>
      <c r="I29" s="244"/>
      <c r="J29" s="244"/>
      <c r="K29" s="244"/>
      <c r="L29" s="244"/>
      <c r="M29" s="244"/>
      <c r="N29" s="244"/>
      <c r="O29" s="187"/>
      <c r="P29" s="278"/>
      <c r="Q29" s="250"/>
      <c r="R29" s="235"/>
      <c r="S29" s="293"/>
      <c r="V29" s="238"/>
    </row>
    <row r="30" spans="1:26" x14ac:dyDescent="0.35">
      <c r="A30" s="197"/>
      <c r="B30" s="241"/>
      <c r="C30" s="81" t="s">
        <v>308</v>
      </c>
      <c r="D30" s="108" t="s">
        <v>289</v>
      </c>
      <c r="E30" s="254"/>
      <c r="F30" s="241"/>
      <c r="G30" s="241"/>
      <c r="H30" s="241"/>
      <c r="I30" s="244"/>
      <c r="J30" s="244"/>
      <c r="K30" s="244"/>
      <c r="L30" s="244"/>
      <c r="M30" s="244"/>
      <c r="N30" s="244"/>
      <c r="O30" s="187"/>
      <c r="P30" s="278"/>
      <c r="Q30" s="250"/>
      <c r="R30" s="235"/>
      <c r="S30" s="293"/>
      <c r="V30" s="238"/>
    </row>
    <row r="31" spans="1:26" ht="29.5" thickBot="1" x14ac:dyDescent="0.4">
      <c r="A31" s="198"/>
      <c r="B31" s="242"/>
      <c r="C31" s="123" t="s">
        <v>309</v>
      </c>
      <c r="D31" s="108" t="s">
        <v>289</v>
      </c>
      <c r="E31" s="255"/>
      <c r="F31" s="242"/>
      <c r="G31" s="242"/>
      <c r="H31" s="242"/>
      <c r="I31" s="256"/>
      <c r="J31" s="256"/>
      <c r="K31" s="256"/>
      <c r="L31" s="256"/>
      <c r="M31" s="256"/>
      <c r="N31" s="256"/>
      <c r="O31" s="247"/>
      <c r="P31" s="279"/>
      <c r="Q31" s="251"/>
      <c r="R31" s="258"/>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0</v>
      </c>
      <c r="H32" s="240">
        <f ca="1">COUNTIFS(INDIRECT("RAG!$C$"&amp;$V12&amp;":$BB$"&amp;$V12),H$11,RAG!$C$3:$BB$3,$B32)</f>
        <v>4</v>
      </c>
      <c r="I32" s="243" t="s">
        <v>282</v>
      </c>
      <c r="J32" s="243" t="s">
        <v>283</v>
      </c>
      <c r="K32" s="243" t="s">
        <v>284</v>
      </c>
      <c r="L32" s="243" t="s">
        <v>285</v>
      </c>
      <c r="M32" s="243" t="s">
        <v>286</v>
      </c>
      <c r="N32" s="243" t="s">
        <v>287</v>
      </c>
      <c r="O32" s="246" t="s">
        <v>724</v>
      </c>
      <c r="P32" s="277" t="s">
        <v>281</v>
      </c>
      <c r="Q32" s="234"/>
      <c r="R32" s="234"/>
      <c r="S32" s="293"/>
      <c r="V32" s="237"/>
      <c r="Z32" t="str">
        <f>IF(R32&gt;0,B32&amp;":"&amp;R32&amp;"
","")</f>
        <v/>
      </c>
    </row>
    <row r="33" spans="1:26" ht="29" x14ac:dyDescent="0.35">
      <c r="A33" s="197"/>
      <c r="B33" s="241"/>
      <c r="C33" s="125" t="s">
        <v>313</v>
      </c>
      <c r="D33" s="108" t="s">
        <v>281</v>
      </c>
      <c r="E33" s="254"/>
      <c r="F33" s="241"/>
      <c r="G33" s="241"/>
      <c r="H33" s="241"/>
      <c r="I33" s="244"/>
      <c r="J33" s="244"/>
      <c r="K33" s="244"/>
      <c r="L33" s="244"/>
      <c r="M33" s="244"/>
      <c r="N33" s="244"/>
      <c r="O33" s="187"/>
      <c r="P33" s="278"/>
      <c r="Q33" s="235"/>
      <c r="R33" s="235"/>
      <c r="S33" s="293"/>
      <c r="V33" s="238"/>
    </row>
    <row r="34" spans="1:26" x14ac:dyDescent="0.35">
      <c r="A34" s="197"/>
      <c r="B34" s="241"/>
      <c r="C34" s="125" t="s">
        <v>314</v>
      </c>
      <c r="D34" s="108" t="s">
        <v>281</v>
      </c>
      <c r="E34" s="254"/>
      <c r="F34" s="241"/>
      <c r="G34" s="241"/>
      <c r="H34" s="241"/>
      <c r="I34" s="244"/>
      <c r="J34" s="244"/>
      <c r="K34" s="244"/>
      <c r="L34" s="244"/>
      <c r="M34" s="244"/>
      <c r="N34" s="244"/>
      <c r="O34" s="187"/>
      <c r="P34" s="278"/>
      <c r="Q34" s="235"/>
      <c r="R34" s="235"/>
      <c r="S34" s="293"/>
      <c r="V34" s="238"/>
    </row>
    <row r="35" spans="1:26" ht="30" customHeight="1" x14ac:dyDescent="0.35">
      <c r="A35" s="197"/>
      <c r="B35" s="241"/>
      <c r="C35" s="125" t="s">
        <v>315</v>
      </c>
      <c r="D35" s="108" t="s">
        <v>289</v>
      </c>
      <c r="E35" s="254"/>
      <c r="F35" s="241"/>
      <c r="G35" s="241"/>
      <c r="H35" s="241"/>
      <c r="I35" s="244"/>
      <c r="J35" s="244"/>
      <c r="K35" s="244"/>
      <c r="L35" s="244"/>
      <c r="M35" s="244"/>
      <c r="N35" s="244"/>
      <c r="O35" s="187"/>
      <c r="P35" s="278"/>
      <c r="Q35" s="235"/>
      <c r="R35" s="235"/>
      <c r="S35" s="293"/>
      <c r="V35" s="238"/>
    </row>
    <row r="36" spans="1:26" x14ac:dyDescent="0.35">
      <c r="A36" s="197"/>
      <c r="B36" s="241"/>
      <c r="C36" s="125" t="s">
        <v>316</v>
      </c>
      <c r="D36" s="108" t="s">
        <v>281</v>
      </c>
      <c r="E36" s="254"/>
      <c r="F36" s="241"/>
      <c r="G36" s="241"/>
      <c r="H36" s="241"/>
      <c r="I36" s="244"/>
      <c r="J36" s="244"/>
      <c r="K36" s="244"/>
      <c r="L36" s="244"/>
      <c r="M36" s="244"/>
      <c r="N36" s="244"/>
      <c r="O36" s="187"/>
      <c r="P36" s="278"/>
      <c r="Q36" s="235"/>
      <c r="R36" s="235"/>
      <c r="S36" s="293"/>
      <c r="V36" s="238"/>
    </row>
    <row r="37" spans="1:26" x14ac:dyDescent="0.35">
      <c r="A37" s="197"/>
      <c r="B37" s="241"/>
      <c r="C37" s="125" t="s">
        <v>317</v>
      </c>
      <c r="D37" s="108" t="s">
        <v>289</v>
      </c>
      <c r="E37" s="254"/>
      <c r="F37" s="241"/>
      <c r="G37" s="241"/>
      <c r="H37" s="241"/>
      <c r="I37" s="244"/>
      <c r="J37" s="244"/>
      <c r="K37" s="244"/>
      <c r="L37" s="244"/>
      <c r="M37" s="244"/>
      <c r="N37" s="244"/>
      <c r="O37" s="187"/>
      <c r="P37" s="278"/>
      <c r="Q37" s="235"/>
      <c r="R37" s="235"/>
      <c r="S37" s="293"/>
      <c r="V37" s="238"/>
    </row>
    <row r="38" spans="1:26" x14ac:dyDescent="0.35">
      <c r="A38" s="197"/>
      <c r="B38" s="241"/>
      <c r="C38" s="125" t="s">
        <v>318</v>
      </c>
      <c r="D38" s="108" t="s">
        <v>289</v>
      </c>
      <c r="E38" s="254"/>
      <c r="F38" s="241"/>
      <c r="G38" s="241"/>
      <c r="H38" s="241"/>
      <c r="I38" s="244"/>
      <c r="J38" s="244"/>
      <c r="K38" s="244"/>
      <c r="L38" s="244"/>
      <c r="M38" s="244"/>
      <c r="N38" s="244"/>
      <c r="O38" s="187"/>
      <c r="P38" s="278"/>
      <c r="Q38" s="235"/>
      <c r="R38" s="235"/>
      <c r="S38" s="293"/>
      <c r="V38" s="238"/>
    </row>
    <row r="39" spans="1:26" ht="15" thickBot="1" x14ac:dyDescent="0.4">
      <c r="A39" s="198"/>
      <c r="B39" s="242"/>
      <c r="C39" s="126" t="s">
        <v>319</v>
      </c>
      <c r="D39" s="108" t="s">
        <v>289</v>
      </c>
      <c r="E39" s="255"/>
      <c r="F39" s="242"/>
      <c r="G39" s="242"/>
      <c r="H39" s="242"/>
      <c r="I39" s="256"/>
      <c r="J39" s="256"/>
      <c r="K39" s="256"/>
      <c r="L39" s="256"/>
      <c r="M39" s="256"/>
      <c r="N39" s="256"/>
      <c r="O39" s="247"/>
      <c r="P39" s="279"/>
      <c r="Q39" s="258"/>
      <c r="R39" s="258"/>
      <c r="S39" s="293"/>
      <c r="V39" s="252"/>
    </row>
    <row r="40" spans="1:26" x14ac:dyDescent="0.35">
      <c r="A40" s="196" t="s">
        <v>77</v>
      </c>
      <c r="B40" s="240" t="s">
        <v>99</v>
      </c>
      <c r="C40" s="122" t="s">
        <v>320</v>
      </c>
      <c r="D40" s="119" t="s">
        <v>281</v>
      </c>
      <c r="E40" s="253" t="s">
        <v>281</v>
      </c>
      <c r="F40" s="240">
        <f ca="1">COUNTIFS(INDIRECT("RAG!$C$"&amp;$V12&amp;":$BB$"&amp;$V12),F$11,RAG!$C$3:$BB$3,$B40)</f>
        <v>0</v>
      </c>
      <c r="G40" s="240">
        <f ca="1">COUNTIFS(INDIRECT("RAG!$C$"&amp;$V12&amp;":$BB$"&amp;$V12),G$11,RAG!$C$3:$BB$3,$B40)</f>
        <v>0</v>
      </c>
      <c r="H40" s="240">
        <f ca="1">COUNTIFS(INDIRECT("RAG!$C$"&amp;$V12&amp;":$BB$"&amp;$V12),H$11,RAG!$C$3:$BB$3,$B40)</f>
        <v>2</v>
      </c>
      <c r="I40" s="243" t="s">
        <v>282</v>
      </c>
      <c r="J40" s="243" t="s">
        <v>452</v>
      </c>
      <c r="K40" s="243" t="s">
        <v>284</v>
      </c>
      <c r="L40" s="243" t="s">
        <v>381</v>
      </c>
      <c r="M40" s="243" t="s">
        <v>462</v>
      </c>
      <c r="N40" s="243" t="s">
        <v>287</v>
      </c>
      <c r="O40" s="246" t="s">
        <v>774</v>
      </c>
      <c r="P40" s="277" t="s">
        <v>281</v>
      </c>
      <c r="Q40" s="249"/>
      <c r="R40" s="249"/>
      <c r="S40" s="293"/>
      <c r="V40" s="237"/>
      <c r="Z40" t="str">
        <f>IF(R40&gt;0,B40&amp;":"&amp;R40&amp;"
","")</f>
        <v/>
      </c>
    </row>
    <row r="41" spans="1:26" ht="29" x14ac:dyDescent="0.35">
      <c r="A41" s="197"/>
      <c r="B41" s="241"/>
      <c r="C41" s="81" t="s">
        <v>322</v>
      </c>
      <c r="D41" s="108" t="s">
        <v>289</v>
      </c>
      <c r="E41" s="254"/>
      <c r="F41" s="241"/>
      <c r="G41" s="241"/>
      <c r="H41" s="241"/>
      <c r="I41" s="244"/>
      <c r="J41" s="244"/>
      <c r="K41" s="244"/>
      <c r="L41" s="244"/>
      <c r="M41" s="244"/>
      <c r="N41" s="244"/>
      <c r="O41" s="187"/>
      <c r="P41" s="278"/>
      <c r="Q41" s="250"/>
      <c r="R41" s="250"/>
      <c r="S41" s="293"/>
      <c r="V41" s="238"/>
    </row>
    <row r="42" spans="1:26" x14ac:dyDescent="0.35">
      <c r="A42" s="197"/>
      <c r="B42" s="241"/>
      <c r="C42" s="81" t="s">
        <v>323</v>
      </c>
      <c r="D42" s="108" t="s">
        <v>281</v>
      </c>
      <c r="E42" s="254"/>
      <c r="F42" s="241"/>
      <c r="G42" s="241"/>
      <c r="H42" s="241"/>
      <c r="I42" s="244"/>
      <c r="J42" s="244"/>
      <c r="K42" s="244"/>
      <c r="L42" s="244"/>
      <c r="M42" s="244"/>
      <c r="N42" s="244"/>
      <c r="O42" s="187"/>
      <c r="P42" s="278"/>
      <c r="Q42" s="250"/>
      <c r="R42" s="250"/>
      <c r="S42" s="293"/>
      <c r="V42" s="238"/>
    </row>
    <row r="43" spans="1:26" ht="29" x14ac:dyDescent="0.35">
      <c r="A43" s="197"/>
      <c r="B43" s="241"/>
      <c r="C43" s="81" t="s">
        <v>324</v>
      </c>
      <c r="D43" s="108" t="s">
        <v>289</v>
      </c>
      <c r="E43" s="254"/>
      <c r="F43" s="241"/>
      <c r="G43" s="241"/>
      <c r="H43" s="241"/>
      <c r="I43" s="244"/>
      <c r="J43" s="244"/>
      <c r="K43" s="244"/>
      <c r="L43" s="244"/>
      <c r="M43" s="244"/>
      <c r="N43" s="244"/>
      <c r="O43" s="187"/>
      <c r="P43" s="278"/>
      <c r="Q43" s="250"/>
      <c r="R43" s="250"/>
      <c r="S43" s="293"/>
      <c r="V43" s="238"/>
    </row>
    <row r="44" spans="1:26" ht="43.5" x14ac:dyDescent="0.35">
      <c r="A44" s="197"/>
      <c r="B44" s="241"/>
      <c r="C44" s="81" t="s">
        <v>325</v>
      </c>
      <c r="D44" s="108" t="s">
        <v>289</v>
      </c>
      <c r="E44" s="254"/>
      <c r="F44" s="241"/>
      <c r="G44" s="241"/>
      <c r="H44" s="241"/>
      <c r="I44" s="244"/>
      <c r="J44" s="244"/>
      <c r="K44" s="244"/>
      <c r="L44" s="244"/>
      <c r="M44" s="244"/>
      <c r="N44" s="244"/>
      <c r="O44" s="187"/>
      <c r="P44" s="278"/>
      <c r="Q44" s="250"/>
      <c r="R44" s="250"/>
      <c r="S44" s="293"/>
      <c r="V44" s="238"/>
    </row>
    <row r="45" spans="1:26" ht="29.5" thickBot="1" x14ac:dyDescent="0.4">
      <c r="A45" s="198"/>
      <c r="B45" s="242"/>
      <c r="C45" s="123" t="s">
        <v>326</v>
      </c>
      <c r="D45" s="108" t="s">
        <v>289</v>
      </c>
      <c r="E45" s="255"/>
      <c r="F45" s="242"/>
      <c r="G45" s="242"/>
      <c r="H45" s="242"/>
      <c r="I45" s="256"/>
      <c r="J45" s="256"/>
      <c r="K45" s="256"/>
      <c r="L45" s="256"/>
      <c r="M45" s="256"/>
      <c r="N45" s="256"/>
      <c r="O45" s="247"/>
      <c r="P45" s="279"/>
      <c r="Q45" s="251"/>
      <c r="R45" s="251"/>
      <c r="S45" s="293"/>
      <c r="V45" s="252"/>
    </row>
    <row r="46" spans="1:26" ht="29" x14ac:dyDescent="0.35">
      <c r="A46" s="196" t="s">
        <v>80</v>
      </c>
      <c r="B46" s="240" t="s">
        <v>100</v>
      </c>
      <c r="C46" s="122" t="s">
        <v>327</v>
      </c>
      <c r="D46" s="119" t="s">
        <v>281</v>
      </c>
      <c r="E46" s="253" t="s">
        <v>281</v>
      </c>
      <c r="F46" s="240">
        <f ca="1">COUNTIFS(INDIRECT("RAG!$C$"&amp;$V12&amp;":$BB$"&amp;$V12),F$11,RAG!$C$3:$BB$3,$B46)</f>
        <v>0</v>
      </c>
      <c r="G46" s="240">
        <f ca="1">COUNTIFS(INDIRECT("RAG!$C$"&amp;$V12&amp;":$BB$"&amp;$V12),G$11,RAG!$C$3:$BB$3,$B46)</f>
        <v>1</v>
      </c>
      <c r="H46" s="240">
        <f ca="1">COUNTIFS(INDIRECT("RAG!$C$"&amp;$V12&amp;":$BB$"&amp;$V12),H$11,RAG!$C$3:$BB$3,$B46)</f>
        <v>6</v>
      </c>
      <c r="I46" s="243" t="s">
        <v>282</v>
      </c>
      <c r="J46" s="243" t="s">
        <v>283</v>
      </c>
      <c r="K46" s="243" t="s">
        <v>284</v>
      </c>
      <c r="L46" s="243" t="s">
        <v>285</v>
      </c>
      <c r="M46" s="243" t="s">
        <v>286</v>
      </c>
      <c r="N46" s="243" t="s">
        <v>287</v>
      </c>
      <c r="O46" s="246" t="s">
        <v>775</v>
      </c>
      <c r="P46" s="277" t="s">
        <v>289</v>
      </c>
      <c r="Q46" s="249"/>
      <c r="R46" s="249"/>
      <c r="S46" s="292"/>
      <c r="V46" s="237"/>
      <c r="Z46" t="str">
        <f>IF(R46&gt;0,B46&amp;":"&amp;R46&amp;"
","")</f>
        <v/>
      </c>
    </row>
    <row r="47" spans="1:26" ht="30" customHeight="1" x14ac:dyDescent="0.35">
      <c r="A47" s="197"/>
      <c r="B47" s="241"/>
      <c r="C47" s="81" t="s">
        <v>328</v>
      </c>
      <c r="D47" s="108" t="s">
        <v>281</v>
      </c>
      <c r="E47" s="254"/>
      <c r="F47" s="241"/>
      <c r="G47" s="241"/>
      <c r="H47" s="241"/>
      <c r="I47" s="244"/>
      <c r="J47" s="244"/>
      <c r="K47" s="244"/>
      <c r="L47" s="244"/>
      <c r="M47" s="244"/>
      <c r="N47" s="244"/>
      <c r="O47" s="187"/>
      <c r="P47" s="278"/>
      <c r="Q47" s="250"/>
      <c r="R47" s="250"/>
      <c r="S47" s="292"/>
      <c r="V47" s="238"/>
    </row>
    <row r="48" spans="1:26" x14ac:dyDescent="0.35">
      <c r="A48" s="197"/>
      <c r="B48" s="241"/>
      <c r="C48" s="81" t="s">
        <v>329</v>
      </c>
      <c r="D48" s="108" t="s">
        <v>281</v>
      </c>
      <c r="E48" s="254"/>
      <c r="F48" s="241"/>
      <c r="G48" s="241"/>
      <c r="H48" s="241"/>
      <c r="I48" s="244"/>
      <c r="J48" s="244"/>
      <c r="K48" s="244"/>
      <c r="L48" s="244"/>
      <c r="M48" s="244"/>
      <c r="N48" s="244"/>
      <c r="O48" s="187"/>
      <c r="P48" s="278"/>
      <c r="Q48" s="250"/>
      <c r="R48" s="250"/>
      <c r="S48" s="292"/>
      <c r="V48" s="238"/>
    </row>
    <row r="49" spans="1:26" ht="14.5" customHeight="1" x14ac:dyDescent="0.35">
      <c r="A49" s="197"/>
      <c r="B49" s="241"/>
      <c r="C49" s="81" t="s">
        <v>330</v>
      </c>
      <c r="D49" s="108" t="s">
        <v>289</v>
      </c>
      <c r="E49" s="254"/>
      <c r="F49" s="241"/>
      <c r="G49" s="241"/>
      <c r="H49" s="241"/>
      <c r="I49" s="244"/>
      <c r="J49" s="244"/>
      <c r="K49" s="244"/>
      <c r="L49" s="244"/>
      <c r="M49" s="244"/>
      <c r="N49" s="244"/>
      <c r="O49" s="187"/>
      <c r="P49" s="278"/>
      <c r="Q49" s="250"/>
      <c r="R49" s="250"/>
      <c r="S49" s="292"/>
      <c r="V49" s="238"/>
    </row>
    <row r="50" spans="1:26" ht="48" customHeight="1" thickBot="1" x14ac:dyDescent="0.4">
      <c r="A50" s="198"/>
      <c r="B50" s="242"/>
      <c r="C50" s="123" t="s">
        <v>331</v>
      </c>
      <c r="D50" s="108" t="s">
        <v>289</v>
      </c>
      <c r="E50" s="255"/>
      <c r="F50" s="242"/>
      <c r="G50" s="242"/>
      <c r="H50" s="242"/>
      <c r="I50" s="256"/>
      <c r="J50" s="256"/>
      <c r="K50" s="256"/>
      <c r="L50" s="256"/>
      <c r="M50" s="256"/>
      <c r="N50" s="256"/>
      <c r="O50" s="247"/>
      <c r="P50" s="279"/>
      <c r="Q50" s="251"/>
      <c r="R50" s="251"/>
      <c r="S50" s="292"/>
      <c r="V50" s="252"/>
    </row>
    <row r="51" spans="1:26" ht="43.5" customHeight="1" x14ac:dyDescent="0.35">
      <c r="A51" s="196" t="s">
        <v>81</v>
      </c>
      <c r="B51" s="240" t="s">
        <v>101</v>
      </c>
      <c r="C51" s="122" t="s">
        <v>332</v>
      </c>
      <c r="D51" s="119" t="s">
        <v>281</v>
      </c>
      <c r="E51" s="253" t="s">
        <v>281</v>
      </c>
      <c r="F51" s="240">
        <f ca="1">COUNTIFS(INDIRECT("RAG!$C$"&amp;$V12&amp;":$BB$"&amp;$V12),F$11,RAG!$C$3:$BB$3,$B51)</f>
        <v>1</v>
      </c>
      <c r="G51" s="240">
        <f ca="1">COUNTIFS(INDIRECT("RAG!$C$"&amp;$V12&amp;":$BB$"&amp;$V12),G$11,RAG!$C$3:$BB$3,$B51)</f>
        <v>0</v>
      </c>
      <c r="H51" s="240">
        <f ca="1">COUNTIFS(INDIRECT("RAG!$C$"&amp;$V12&amp;":$BB$"&amp;$V12),H$11,RAG!$C$3:$BB$3,$B51)</f>
        <v>3</v>
      </c>
      <c r="I51" s="280" t="s">
        <v>231</v>
      </c>
      <c r="J51" s="280" t="s">
        <v>231</v>
      </c>
      <c r="K51" s="280" t="s">
        <v>231</v>
      </c>
      <c r="L51" s="280" t="s">
        <v>231</v>
      </c>
      <c r="M51" s="280" t="s">
        <v>231</v>
      </c>
      <c r="N51" s="280" t="s">
        <v>262</v>
      </c>
      <c r="O51" s="262" t="s">
        <v>769</v>
      </c>
      <c r="P51" s="277" t="s">
        <v>289</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70.5" customHeight="1" thickBot="1" x14ac:dyDescent="0.4">
      <c r="A52" s="198"/>
      <c r="B52" s="242"/>
      <c r="C52" s="123" t="s">
        <v>333</v>
      </c>
      <c r="D52" s="108" t="s">
        <v>281</v>
      </c>
      <c r="E52" s="255"/>
      <c r="F52" s="242"/>
      <c r="G52" s="242"/>
      <c r="H52" s="242"/>
      <c r="I52" s="281"/>
      <c r="J52" s="281"/>
      <c r="K52" s="281"/>
      <c r="L52" s="281"/>
      <c r="M52" s="281"/>
      <c r="N52" s="281"/>
      <c r="O52" s="264"/>
      <c r="P52" s="279"/>
      <c r="Q52" s="258"/>
      <c r="R52" s="258"/>
      <c r="S52" s="293"/>
      <c r="V52" s="252"/>
    </row>
    <row r="53" spans="1:26" ht="29" x14ac:dyDescent="0.35">
      <c r="A53" s="196" t="s">
        <v>83</v>
      </c>
      <c r="B53" s="240" t="s">
        <v>102</v>
      </c>
      <c r="C53" s="119" t="s">
        <v>334</v>
      </c>
      <c r="D53" s="119" t="s">
        <v>289</v>
      </c>
      <c r="E53" s="265" t="s">
        <v>281</v>
      </c>
      <c r="F53" s="259">
        <f ca="1">COUNTIFS(INDIRECT("RAG!$C$"&amp;$V12&amp;":$BB$"&amp;$V12),F$11,RAG!$C$3:$BB$3,$B53)</f>
        <v>0</v>
      </c>
      <c r="G53" s="259">
        <f ca="1">COUNTIFS(INDIRECT("RAG!$C$"&amp;$V12&amp;":$BB$"&amp;$V12),G$11,RAG!$C$3:$BB$3,$B53)</f>
        <v>1</v>
      </c>
      <c r="H53" s="259">
        <f ca="1">COUNTIFS(INDIRECT("RAG!$C$"&amp;$V12&amp;":$BB$"&amp;$V12),H$11,RAG!$C$3:$BB$3,$B53)</f>
        <v>0</v>
      </c>
      <c r="I53" s="243" t="s">
        <v>282</v>
      </c>
      <c r="J53" s="243" t="s">
        <v>335</v>
      </c>
      <c r="K53" s="243" t="s">
        <v>284</v>
      </c>
      <c r="L53" s="243" t="s">
        <v>285</v>
      </c>
      <c r="M53" s="243" t="s">
        <v>462</v>
      </c>
      <c r="N53" s="243" t="s">
        <v>287</v>
      </c>
      <c r="O53" s="246" t="s">
        <v>609</v>
      </c>
      <c r="P53" s="277" t="s">
        <v>289</v>
      </c>
      <c r="Q53" s="249"/>
      <c r="R53" s="234" t="s">
        <v>525</v>
      </c>
      <c r="S53" s="293"/>
      <c r="V53" s="237"/>
      <c r="Z53" t="str">
        <f>IF(R53&gt;0,B53&amp;":"&amp;R53&amp;"
","")</f>
        <v xml:space="preserve">IIA8:Local Plan Policy CN2: Energy Infrastructure requires electric vehicle charging to be provided on site, if car parking is proposed.
</v>
      </c>
    </row>
    <row r="54" spans="1:26" x14ac:dyDescent="0.35">
      <c r="A54" s="197"/>
      <c r="B54" s="241"/>
      <c r="C54" s="108" t="s">
        <v>336</v>
      </c>
      <c r="D54" s="108" t="s">
        <v>281</v>
      </c>
      <c r="E54" s="266"/>
      <c r="F54" s="260"/>
      <c r="G54" s="260"/>
      <c r="H54" s="260"/>
      <c r="I54" s="244"/>
      <c r="J54" s="244"/>
      <c r="K54" s="244"/>
      <c r="L54" s="244"/>
      <c r="M54" s="244"/>
      <c r="N54" s="244"/>
      <c r="O54" s="187"/>
      <c r="P54" s="278"/>
      <c r="Q54" s="250"/>
      <c r="R54" s="235"/>
      <c r="S54" s="293"/>
      <c r="V54" s="238"/>
    </row>
    <row r="55" spans="1:26" x14ac:dyDescent="0.35">
      <c r="A55" s="197"/>
      <c r="B55" s="241"/>
      <c r="C55" s="127" t="s">
        <v>337</v>
      </c>
      <c r="D55" s="108" t="s">
        <v>289</v>
      </c>
      <c r="E55" s="266"/>
      <c r="F55" s="260"/>
      <c r="G55" s="260"/>
      <c r="H55" s="260"/>
      <c r="I55" s="244"/>
      <c r="J55" s="244"/>
      <c r="K55" s="244"/>
      <c r="L55" s="244"/>
      <c r="M55" s="244"/>
      <c r="N55" s="244"/>
      <c r="O55" s="187"/>
      <c r="P55" s="278"/>
      <c r="Q55" s="250"/>
      <c r="R55" s="235"/>
      <c r="S55" s="293"/>
      <c r="V55" s="238"/>
    </row>
    <row r="56" spans="1:26" x14ac:dyDescent="0.35">
      <c r="A56" s="197"/>
      <c r="B56" s="241"/>
      <c r="C56" s="108" t="s">
        <v>338</v>
      </c>
      <c r="D56" s="108" t="s">
        <v>289</v>
      </c>
      <c r="E56" s="266"/>
      <c r="F56" s="260"/>
      <c r="G56" s="260"/>
      <c r="H56" s="260"/>
      <c r="I56" s="244"/>
      <c r="J56" s="244"/>
      <c r="K56" s="244"/>
      <c r="L56" s="244"/>
      <c r="M56" s="244"/>
      <c r="N56" s="244"/>
      <c r="O56" s="187"/>
      <c r="P56" s="278"/>
      <c r="Q56" s="250"/>
      <c r="R56" s="235"/>
      <c r="S56" s="293"/>
      <c r="V56" s="238"/>
    </row>
    <row r="57" spans="1:26" ht="112" customHeight="1" thickBot="1" x14ac:dyDescent="0.4">
      <c r="A57" s="198"/>
      <c r="B57" s="242"/>
      <c r="C57" s="121" t="s">
        <v>339</v>
      </c>
      <c r="D57" s="108" t="s">
        <v>281</v>
      </c>
      <c r="E57" s="267"/>
      <c r="F57" s="261"/>
      <c r="G57" s="261"/>
      <c r="H57" s="261"/>
      <c r="I57" s="256"/>
      <c r="J57" s="256"/>
      <c r="K57" s="256"/>
      <c r="L57" s="256"/>
      <c r="M57" s="256"/>
      <c r="N57" s="256"/>
      <c r="O57" s="247"/>
      <c r="P57" s="279"/>
      <c r="Q57" s="251"/>
      <c r="R57" s="258"/>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0</v>
      </c>
      <c r="H58" s="259">
        <f ca="1">COUNTIFS(INDIRECT("RAG!$C$"&amp;$V12&amp;":$BB$"&amp;$V12),H$11,RAG!$C$3:$BB$3,$B58)</f>
        <v>2</v>
      </c>
      <c r="I58" s="243" t="s">
        <v>282</v>
      </c>
      <c r="J58" s="243" t="s">
        <v>335</v>
      </c>
      <c r="K58" s="243" t="s">
        <v>284</v>
      </c>
      <c r="L58" s="243" t="s">
        <v>285</v>
      </c>
      <c r="M58" s="243" t="s">
        <v>286</v>
      </c>
      <c r="N58" s="243" t="s">
        <v>261</v>
      </c>
      <c r="O58" s="246" t="s">
        <v>565</v>
      </c>
      <c r="P58" s="231" t="s">
        <v>289</v>
      </c>
      <c r="Q58" s="249"/>
      <c r="R58" s="234"/>
      <c r="S58" s="293"/>
      <c r="V58" s="237"/>
      <c r="Z58" t="str">
        <f>IF(R58&gt;0,B58&amp;":"&amp;R58&amp;"
","")</f>
        <v/>
      </c>
    </row>
    <row r="59" spans="1:26" ht="14.5" customHeight="1" x14ac:dyDescent="0.35">
      <c r="A59" s="197"/>
      <c r="B59" s="241"/>
      <c r="C59" s="109" t="s">
        <v>341</v>
      </c>
      <c r="D59" s="108" t="s">
        <v>289</v>
      </c>
      <c r="E59" s="266"/>
      <c r="F59" s="260"/>
      <c r="G59" s="260"/>
      <c r="H59" s="260"/>
      <c r="I59" s="244"/>
      <c r="J59" s="244"/>
      <c r="K59" s="244"/>
      <c r="L59" s="244"/>
      <c r="M59" s="244"/>
      <c r="N59" s="244"/>
      <c r="O59" s="187"/>
      <c r="P59" s="232"/>
      <c r="Q59" s="250"/>
      <c r="R59" s="235"/>
      <c r="S59" s="293"/>
      <c r="V59" s="238"/>
    </row>
    <row r="60" spans="1:26" ht="29.5" thickBot="1" x14ac:dyDescent="0.4">
      <c r="A60" s="198"/>
      <c r="B60" s="242"/>
      <c r="C60" s="129" t="s">
        <v>342</v>
      </c>
      <c r="D60" s="108" t="s">
        <v>289</v>
      </c>
      <c r="E60" s="267"/>
      <c r="F60" s="261"/>
      <c r="G60" s="261"/>
      <c r="H60" s="261"/>
      <c r="I60" s="256"/>
      <c r="J60" s="256"/>
      <c r="K60" s="256"/>
      <c r="L60" s="256"/>
      <c r="M60" s="256"/>
      <c r="N60" s="256"/>
      <c r="O60" s="247"/>
      <c r="P60" s="248"/>
      <c r="Q60" s="251"/>
      <c r="R60" s="258"/>
      <c r="S60" s="293"/>
      <c r="V60" s="252"/>
    </row>
    <row r="61" spans="1:26" ht="14.5" customHeight="1" x14ac:dyDescent="0.35">
      <c r="A61" s="196" t="s">
        <v>85</v>
      </c>
      <c r="B61" s="240" t="s">
        <v>104</v>
      </c>
      <c r="C61" s="119" t="s">
        <v>343</v>
      </c>
      <c r="D61" s="119" t="s">
        <v>281</v>
      </c>
      <c r="E61" s="265" t="s">
        <v>281</v>
      </c>
      <c r="F61" s="259">
        <f ca="1">COUNTIFS(INDIRECT("RAG!$C$"&amp;$V12&amp;":$BB$"&amp;$V12),F$11,RAG!$C$3:$BB$3,$B61)</f>
        <v>0</v>
      </c>
      <c r="G61" s="259">
        <f ca="1">COUNTIFS(INDIRECT("RAG!$C$"&amp;$V12&amp;":$BB$"&amp;$V12),G$11,RAG!$C$3:$BB$3,$B61)</f>
        <v>0</v>
      </c>
      <c r="H61" s="259">
        <f ca="1">COUNTIFS(INDIRECT("RAG!$C$"&amp;$V12&amp;":$BB$"&amp;$V12),H$11,RAG!$C$3:$BB$3,$B61)</f>
        <v>5</v>
      </c>
      <c r="I61" s="243" t="s">
        <v>282</v>
      </c>
      <c r="J61" s="243" t="s">
        <v>335</v>
      </c>
      <c r="K61" s="243" t="s">
        <v>284</v>
      </c>
      <c r="L61" s="243" t="s">
        <v>285</v>
      </c>
      <c r="M61" s="243" t="s">
        <v>286</v>
      </c>
      <c r="N61" s="243" t="s">
        <v>261</v>
      </c>
      <c r="O61" s="246" t="s">
        <v>667</v>
      </c>
      <c r="P61" s="231" t="s">
        <v>289</v>
      </c>
      <c r="Q61" s="277"/>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44"/>
      <c r="J62" s="244"/>
      <c r="K62" s="244"/>
      <c r="L62" s="244"/>
      <c r="M62" s="244"/>
      <c r="N62" s="244"/>
      <c r="O62" s="187"/>
      <c r="P62" s="232"/>
      <c r="Q62" s="278"/>
      <c r="R62" s="272"/>
      <c r="S62" s="293"/>
      <c r="V62" s="275"/>
    </row>
    <row r="63" spans="1:26" x14ac:dyDescent="0.35">
      <c r="A63" s="197"/>
      <c r="B63" s="241"/>
      <c r="C63" s="108" t="s">
        <v>345</v>
      </c>
      <c r="D63" s="108" t="s">
        <v>281</v>
      </c>
      <c r="E63" s="266"/>
      <c r="F63" s="260"/>
      <c r="G63" s="260"/>
      <c r="H63" s="260"/>
      <c r="I63" s="244"/>
      <c r="J63" s="244"/>
      <c r="K63" s="244"/>
      <c r="L63" s="244"/>
      <c r="M63" s="244"/>
      <c r="N63" s="244"/>
      <c r="O63" s="187"/>
      <c r="P63" s="232"/>
      <c r="Q63" s="278"/>
      <c r="R63" s="272"/>
      <c r="S63" s="293"/>
      <c r="V63" s="275"/>
    </row>
    <row r="64" spans="1:26" x14ac:dyDescent="0.35">
      <c r="A64" s="197"/>
      <c r="B64" s="241"/>
      <c r="C64" s="108" t="s">
        <v>346</v>
      </c>
      <c r="D64" s="108" t="s">
        <v>281</v>
      </c>
      <c r="E64" s="266"/>
      <c r="F64" s="260"/>
      <c r="G64" s="260"/>
      <c r="H64" s="260"/>
      <c r="I64" s="244"/>
      <c r="J64" s="244"/>
      <c r="K64" s="244"/>
      <c r="L64" s="244"/>
      <c r="M64" s="244"/>
      <c r="N64" s="244"/>
      <c r="O64" s="187"/>
      <c r="P64" s="232"/>
      <c r="Q64" s="278"/>
      <c r="R64" s="272"/>
      <c r="S64" s="293"/>
      <c r="V64" s="275"/>
    </row>
    <row r="65" spans="1:26" x14ac:dyDescent="0.35">
      <c r="A65" s="197"/>
      <c r="B65" s="241"/>
      <c r="C65" s="108" t="s">
        <v>347</v>
      </c>
      <c r="D65" s="108" t="s">
        <v>289</v>
      </c>
      <c r="E65" s="266"/>
      <c r="F65" s="260"/>
      <c r="G65" s="260"/>
      <c r="H65" s="260"/>
      <c r="I65" s="244"/>
      <c r="J65" s="244"/>
      <c r="K65" s="244"/>
      <c r="L65" s="244"/>
      <c r="M65" s="244"/>
      <c r="N65" s="244"/>
      <c r="O65" s="187"/>
      <c r="P65" s="232"/>
      <c r="Q65" s="278"/>
      <c r="R65" s="272"/>
      <c r="S65" s="293"/>
      <c r="V65" s="275"/>
    </row>
    <row r="66" spans="1:26" x14ac:dyDescent="0.35">
      <c r="A66" s="197"/>
      <c r="B66" s="241"/>
      <c r="C66" s="108" t="s">
        <v>348</v>
      </c>
      <c r="D66" s="108" t="s">
        <v>289</v>
      </c>
      <c r="E66" s="266"/>
      <c r="F66" s="260"/>
      <c r="G66" s="260"/>
      <c r="H66" s="260"/>
      <c r="I66" s="244"/>
      <c r="J66" s="244"/>
      <c r="K66" s="244"/>
      <c r="L66" s="244"/>
      <c r="M66" s="244"/>
      <c r="N66" s="244"/>
      <c r="O66" s="187"/>
      <c r="P66" s="232"/>
      <c r="Q66" s="278"/>
      <c r="R66" s="272"/>
      <c r="S66" s="293"/>
      <c r="V66" s="275"/>
    </row>
    <row r="67" spans="1:26" ht="29" x14ac:dyDescent="0.35">
      <c r="A67" s="197"/>
      <c r="B67" s="241"/>
      <c r="C67" s="108" t="s">
        <v>349</v>
      </c>
      <c r="D67" s="108" t="s">
        <v>289</v>
      </c>
      <c r="E67" s="266"/>
      <c r="F67" s="260"/>
      <c r="G67" s="260"/>
      <c r="H67" s="260"/>
      <c r="I67" s="244"/>
      <c r="J67" s="244"/>
      <c r="K67" s="244"/>
      <c r="L67" s="244"/>
      <c r="M67" s="244"/>
      <c r="N67" s="244"/>
      <c r="O67" s="187"/>
      <c r="P67" s="232"/>
      <c r="Q67" s="278"/>
      <c r="R67" s="272"/>
      <c r="S67" s="293"/>
      <c r="V67" s="275"/>
    </row>
    <row r="68" spans="1:26" ht="95.5" customHeight="1" thickBot="1" x14ac:dyDescent="0.4">
      <c r="A68" s="198"/>
      <c r="B68" s="242"/>
      <c r="C68" s="121" t="s">
        <v>350</v>
      </c>
      <c r="D68" s="108" t="s">
        <v>281</v>
      </c>
      <c r="E68" s="267"/>
      <c r="F68" s="261"/>
      <c r="G68" s="261"/>
      <c r="H68" s="261"/>
      <c r="I68" s="256"/>
      <c r="J68" s="256"/>
      <c r="K68" s="256"/>
      <c r="L68" s="256"/>
      <c r="M68" s="256"/>
      <c r="N68" s="256"/>
      <c r="O68" s="247"/>
      <c r="P68" s="248"/>
      <c r="Q68" s="279"/>
      <c r="R68" s="273"/>
      <c r="S68" s="293"/>
      <c r="V68" s="276"/>
    </row>
    <row r="69" spans="1:26" x14ac:dyDescent="0.35">
      <c r="A69" s="196" t="s">
        <v>599</v>
      </c>
      <c r="B69" s="240" t="s">
        <v>105</v>
      </c>
      <c r="C69" s="124" t="s">
        <v>738</v>
      </c>
      <c r="D69" s="119" t="s">
        <v>281</v>
      </c>
      <c r="E69" s="265" t="s">
        <v>281</v>
      </c>
      <c r="F69" s="259">
        <f ca="1">COUNTIFS(INDIRECT("RAG!$C$"&amp;$V12&amp;":$BB$"&amp;$V12),F$11,RAG!$C$3:$BB$3,$B69)</f>
        <v>0</v>
      </c>
      <c r="G69" s="259">
        <f ca="1">COUNTIFS(INDIRECT("RAG!$C$"&amp;$V12&amp;":$BB$"&amp;$V12),G$11,RAG!$C$3:$BB$3,$B69)</f>
        <v>1</v>
      </c>
      <c r="H69" s="259">
        <f ca="1">COUNTIFS(INDIRECT("RAG!$C$"&amp;$V12&amp;":$BB$"&amp;$V12),H$11,RAG!$C$3:$BB$3,$B69)</f>
        <v>5</v>
      </c>
      <c r="I69" s="243" t="s">
        <v>282</v>
      </c>
      <c r="J69" s="243" t="s">
        <v>335</v>
      </c>
      <c r="K69" s="243" t="s">
        <v>284</v>
      </c>
      <c r="L69" s="243" t="s">
        <v>285</v>
      </c>
      <c r="M69" s="243" t="s">
        <v>286</v>
      </c>
      <c r="N69" s="243" t="s">
        <v>264</v>
      </c>
      <c r="O69" s="262" t="s">
        <v>776</v>
      </c>
      <c r="P69" s="231" t="s">
        <v>281</v>
      </c>
      <c r="Q69" s="234" t="s">
        <v>351</v>
      </c>
      <c r="R69" s="249"/>
      <c r="S69" s="293"/>
      <c r="V69" s="237"/>
      <c r="Z69" t="str">
        <f>IF(R69&gt;0,B69&amp;":"&amp;R69&amp;"
","")</f>
        <v/>
      </c>
    </row>
    <row r="70" spans="1:26" x14ac:dyDescent="0.35">
      <c r="A70" s="197"/>
      <c r="B70" s="241"/>
      <c r="C70" s="125" t="s">
        <v>352</v>
      </c>
      <c r="D70" s="108" t="s">
        <v>281</v>
      </c>
      <c r="E70" s="266"/>
      <c r="F70" s="260"/>
      <c r="G70" s="260"/>
      <c r="H70" s="260"/>
      <c r="I70" s="244"/>
      <c r="J70" s="244"/>
      <c r="K70" s="244"/>
      <c r="L70" s="244"/>
      <c r="M70" s="244"/>
      <c r="N70" s="244"/>
      <c r="O70" s="263"/>
      <c r="P70" s="232"/>
      <c r="Q70" s="235"/>
      <c r="R70" s="250"/>
      <c r="S70" s="293"/>
      <c r="V70" s="238"/>
    </row>
    <row r="71" spans="1:26" ht="29" x14ac:dyDescent="0.35">
      <c r="A71" s="197"/>
      <c r="B71" s="241"/>
      <c r="C71" s="125" t="s">
        <v>353</v>
      </c>
      <c r="D71" s="108" t="s">
        <v>289</v>
      </c>
      <c r="E71" s="266"/>
      <c r="F71" s="260"/>
      <c r="G71" s="260"/>
      <c r="H71" s="260"/>
      <c r="I71" s="244"/>
      <c r="J71" s="244"/>
      <c r="K71" s="244"/>
      <c r="L71" s="244"/>
      <c r="M71" s="244"/>
      <c r="N71" s="244"/>
      <c r="O71" s="263"/>
      <c r="P71" s="232"/>
      <c r="Q71" s="235"/>
      <c r="R71" s="250"/>
      <c r="S71" s="293"/>
      <c r="V71" s="238"/>
    </row>
    <row r="72" spans="1:26" x14ac:dyDescent="0.35">
      <c r="A72" s="197"/>
      <c r="B72" s="241"/>
      <c r="C72" s="125" t="s">
        <v>354</v>
      </c>
      <c r="D72" s="108" t="s">
        <v>289</v>
      </c>
      <c r="E72" s="266"/>
      <c r="F72" s="260"/>
      <c r="G72" s="260"/>
      <c r="H72" s="260"/>
      <c r="I72" s="244"/>
      <c r="J72" s="244"/>
      <c r="K72" s="244"/>
      <c r="L72" s="244"/>
      <c r="M72" s="244"/>
      <c r="N72" s="244"/>
      <c r="O72" s="263"/>
      <c r="P72" s="232"/>
      <c r="Q72" s="235"/>
      <c r="R72" s="250"/>
      <c r="S72" s="293"/>
      <c r="V72" s="238"/>
    </row>
    <row r="73" spans="1:26" x14ac:dyDescent="0.35">
      <c r="A73" s="197"/>
      <c r="B73" s="241"/>
      <c r="C73" s="125" t="s">
        <v>739</v>
      </c>
      <c r="D73" s="108" t="s">
        <v>289</v>
      </c>
      <c r="E73" s="266"/>
      <c r="F73" s="260"/>
      <c r="G73" s="260"/>
      <c r="H73" s="260"/>
      <c r="I73" s="244"/>
      <c r="J73" s="244"/>
      <c r="K73" s="244"/>
      <c r="L73" s="244"/>
      <c r="M73" s="244"/>
      <c r="N73" s="244"/>
      <c r="O73" s="263"/>
      <c r="P73" s="232"/>
      <c r="Q73" s="235"/>
      <c r="R73" s="250"/>
      <c r="S73" s="293"/>
      <c r="V73" s="238"/>
    </row>
    <row r="74" spans="1:26" x14ac:dyDescent="0.35">
      <c r="A74" s="197"/>
      <c r="B74" s="241"/>
      <c r="C74" s="125" t="s">
        <v>355</v>
      </c>
      <c r="D74" s="108" t="s">
        <v>289</v>
      </c>
      <c r="E74" s="266"/>
      <c r="F74" s="260"/>
      <c r="G74" s="260"/>
      <c r="H74" s="260"/>
      <c r="I74" s="244"/>
      <c r="J74" s="244"/>
      <c r="K74" s="244"/>
      <c r="L74" s="244"/>
      <c r="M74" s="244"/>
      <c r="N74" s="244"/>
      <c r="O74" s="263"/>
      <c r="P74" s="232"/>
      <c r="Q74" s="235"/>
      <c r="R74" s="250"/>
      <c r="S74" s="293"/>
      <c r="V74" s="238"/>
    </row>
    <row r="75" spans="1:26" ht="15" thickBot="1" x14ac:dyDescent="0.4">
      <c r="A75" s="198"/>
      <c r="B75" s="242"/>
      <c r="C75" s="126" t="s">
        <v>356</v>
      </c>
      <c r="D75" s="108" t="s">
        <v>289</v>
      </c>
      <c r="E75" s="267"/>
      <c r="F75" s="261"/>
      <c r="G75" s="261"/>
      <c r="H75" s="261"/>
      <c r="I75" s="256"/>
      <c r="J75" s="256"/>
      <c r="K75" s="256"/>
      <c r="L75" s="256"/>
      <c r="M75" s="256"/>
      <c r="N75" s="256"/>
      <c r="O75" s="264"/>
      <c r="P75" s="248"/>
      <c r="Q75" s="258"/>
      <c r="R75" s="251"/>
      <c r="S75" s="293"/>
      <c r="V75" s="252"/>
    </row>
    <row r="76" spans="1:26" ht="24.75" customHeight="1" x14ac:dyDescent="0.35">
      <c r="A76" s="196" t="s">
        <v>87</v>
      </c>
      <c r="B76" s="240" t="s">
        <v>106</v>
      </c>
      <c r="C76" s="124" t="s">
        <v>357</v>
      </c>
      <c r="D76" s="119" t="s">
        <v>281</v>
      </c>
      <c r="E76" s="265" t="s">
        <v>281</v>
      </c>
      <c r="F76" s="259">
        <f ca="1">COUNTIFS(INDIRECT("RAG!$C$"&amp;$V12&amp;":$BB$"&amp;$V12),F$11,RAG!$C$3:$BB$3,$B76)</f>
        <v>1</v>
      </c>
      <c r="G76" s="259">
        <f ca="1">COUNTIFS(INDIRECT("RAG!$C$"&amp;$V12&amp;":$BB$"&amp;$V12),G$11,RAG!$C$3:$BB$3,$B76)</f>
        <v>0</v>
      </c>
      <c r="H76" s="259">
        <f ca="1">COUNTIFS(INDIRECT("RAG!$C$"&amp;$V12&amp;":$BB$"&amp;$V12),H$11,RAG!$C$3:$BB$3,$B76)</f>
        <v>3</v>
      </c>
      <c r="I76" s="243" t="s">
        <v>231</v>
      </c>
      <c r="J76" s="243" t="s">
        <v>231</v>
      </c>
      <c r="K76" s="243" t="s">
        <v>231</v>
      </c>
      <c r="L76" s="243" t="s">
        <v>231</v>
      </c>
      <c r="M76" s="243" t="s">
        <v>231</v>
      </c>
      <c r="N76" s="243" t="s">
        <v>262</v>
      </c>
      <c r="O76" s="268" t="s">
        <v>485</v>
      </c>
      <c r="P76" s="231" t="s">
        <v>289</v>
      </c>
      <c r="Q76" s="277"/>
      <c r="R76" s="234" t="s">
        <v>486</v>
      </c>
      <c r="S76" s="293"/>
      <c r="V76" s="237"/>
      <c r="Z76" t="str">
        <f>IF(R76&gt;0,B76&amp;":"&amp;R76&amp;"
","")</f>
        <v xml:space="preserve">IIA12:Local Plan Policies GR1: Achieving a High Standard of Development Design and Layout Considerations, GR4: Building Heights and GR5: View Management  require all development proposals to respect the character and landscape and protected views, with tall buildings permitted within the Harrow and Wealdstone Opportunity Area
</v>
      </c>
    </row>
    <row r="77" spans="1:26" ht="27.75" customHeight="1" x14ac:dyDescent="0.35">
      <c r="A77" s="197"/>
      <c r="B77" s="241"/>
      <c r="C77" s="125" t="s">
        <v>359</v>
      </c>
      <c r="D77" s="108" t="s">
        <v>289</v>
      </c>
      <c r="E77" s="266"/>
      <c r="F77" s="260"/>
      <c r="G77" s="260"/>
      <c r="H77" s="260"/>
      <c r="I77" s="244"/>
      <c r="J77" s="244"/>
      <c r="K77" s="244"/>
      <c r="L77" s="244"/>
      <c r="M77" s="244"/>
      <c r="N77" s="244"/>
      <c r="O77" s="269"/>
      <c r="P77" s="232"/>
      <c r="Q77" s="278"/>
      <c r="R77" s="235"/>
      <c r="S77" s="293"/>
      <c r="V77" s="238"/>
    </row>
    <row r="78" spans="1:26" ht="32.25" customHeight="1" x14ac:dyDescent="0.35">
      <c r="A78" s="197"/>
      <c r="B78" s="241"/>
      <c r="C78" s="125" t="s">
        <v>360</v>
      </c>
      <c r="D78" s="108" t="s">
        <v>281</v>
      </c>
      <c r="E78" s="266"/>
      <c r="F78" s="260"/>
      <c r="G78" s="260"/>
      <c r="H78" s="260"/>
      <c r="I78" s="244"/>
      <c r="J78" s="244"/>
      <c r="K78" s="244"/>
      <c r="L78" s="244"/>
      <c r="M78" s="244"/>
      <c r="N78" s="244"/>
      <c r="O78" s="269"/>
      <c r="P78" s="232"/>
      <c r="Q78" s="278"/>
      <c r="R78" s="235"/>
      <c r="S78" s="293"/>
      <c r="V78" s="238"/>
    </row>
    <row r="79" spans="1:26" ht="35.25" customHeight="1" x14ac:dyDescent="0.35">
      <c r="A79" s="197"/>
      <c r="B79" s="241"/>
      <c r="C79" s="125" t="s">
        <v>361</v>
      </c>
      <c r="D79" s="108" t="s">
        <v>281</v>
      </c>
      <c r="E79" s="266"/>
      <c r="F79" s="260"/>
      <c r="G79" s="260"/>
      <c r="H79" s="260"/>
      <c r="I79" s="244"/>
      <c r="J79" s="244"/>
      <c r="K79" s="244"/>
      <c r="L79" s="244"/>
      <c r="M79" s="244"/>
      <c r="N79" s="244"/>
      <c r="O79" s="269"/>
      <c r="P79" s="232"/>
      <c r="Q79" s="278"/>
      <c r="R79" s="235"/>
      <c r="S79" s="293"/>
      <c r="V79" s="238"/>
    </row>
    <row r="80" spans="1:26" ht="38.25" customHeight="1" thickBot="1" x14ac:dyDescent="0.4">
      <c r="A80" s="198"/>
      <c r="B80" s="242"/>
      <c r="C80" s="130" t="s">
        <v>362</v>
      </c>
      <c r="D80" s="108" t="s">
        <v>289</v>
      </c>
      <c r="E80" s="267"/>
      <c r="F80" s="261"/>
      <c r="G80" s="261"/>
      <c r="H80" s="261"/>
      <c r="I80" s="256"/>
      <c r="J80" s="256"/>
      <c r="K80" s="256"/>
      <c r="L80" s="256"/>
      <c r="M80" s="256"/>
      <c r="N80" s="256"/>
      <c r="O80" s="270"/>
      <c r="P80" s="248"/>
      <c r="Q80" s="279"/>
      <c r="R80" s="258"/>
      <c r="S80" s="293"/>
      <c r="V80" s="252"/>
    </row>
    <row r="81" spans="1:26"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1</v>
      </c>
      <c r="H81" s="240">
        <f ca="1">COUNTIFS(INDIRECT("RAG!$C$"&amp;$V12&amp;":$BB$"&amp;$V12),H$11,RAG!$C$3:$BB$3,$B81)</f>
        <v>4</v>
      </c>
      <c r="I81" s="243" t="s">
        <v>231</v>
      </c>
      <c r="J81" s="243" t="s">
        <v>231</v>
      </c>
      <c r="K81" s="243" t="s">
        <v>231</v>
      </c>
      <c r="L81" s="243" t="s">
        <v>231</v>
      </c>
      <c r="M81" s="243" t="s">
        <v>231</v>
      </c>
      <c r="N81" s="243" t="s">
        <v>262</v>
      </c>
      <c r="O81" s="246" t="s">
        <v>939</v>
      </c>
      <c r="P81" s="231" t="s">
        <v>289</v>
      </c>
      <c r="Q81" s="234"/>
      <c r="R81" s="234" t="s">
        <v>938</v>
      </c>
      <c r="S81" s="293"/>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54"/>
      <c r="F82" s="241"/>
      <c r="G82" s="241"/>
      <c r="H82" s="241"/>
      <c r="I82" s="244"/>
      <c r="J82" s="244"/>
      <c r="K82" s="244"/>
      <c r="L82" s="244"/>
      <c r="M82" s="244"/>
      <c r="N82" s="244"/>
      <c r="O82" s="187"/>
      <c r="P82" s="232"/>
      <c r="Q82" s="235"/>
      <c r="R82" s="235"/>
      <c r="S82" s="293"/>
      <c r="V82" s="238"/>
    </row>
    <row r="83" spans="1:26" x14ac:dyDescent="0.35">
      <c r="A83" s="201"/>
      <c r="B83" s="241"/>
      <c r="C83" s="125" t="s">
        <v>365</v>
      </c>
      <c r="D83" s="108" t="s">
        <v>289</v>
      </c>
      <c r="E83" s="254"/>
      <c r="F83" s="241"/>
      <c r="G83" s="241"/>
      <c r="H83" s="241"/>
      <c r="I83" s="244"/>
      <c r="J83" s="244"/>
      <c r="K83" s="244"/>
      <c r="L83" s="244"/>
      <c r="M83" s="244"/>
      <c r="N83" s="244"/>
      <c r="O83" s="187"/>
      <c r="P83" s="232"/>
      <c r="Q83" s="235"/>
      <c r="R83" s="235"/>
      <c r="S83" s="293"/>
      <c r="V83" s="238"/>
    </row>
    <row r="84" spans="1:26" x14ac:dyDescent="0.35">
      <c r="A84" s="201"/>
      <c r="B84" s="241"/>
      <c r="C84" s="131" t="s">
        <v>366</v>
      </c>
      <c r="D84" s="108" t="s">
        <v>289</v>
      </c>
      <c r="E84" s="254"/>
      <c r="F84" s="241"/>
      <c r="G84" s="241"/>
      <c r="H84" s="241"/>
      <c r="I84" s="244"/>
      <c r="J84" s="244"/>
      <c r="K84" s="244"/>
      <c r="L84" s="244"/>
      <c r="M84" s="244"/>
      <c r="N84" s="244"/>
      <c r="O84" s="187"/>
      <c r="P84" s="232"/>
      <c r="Q84" s="235"/>
      <c r="R84" s="235"/>
      <c r="S84" s="293"/>
      <c r="V84" s="238"/>
    </row>
    <row r="85" spans="1:26" ht="29" x14ac:dyDescent="0.35">
      <c r="A85" s="201"/>
      <c r="B85" s="241"/>
      <c r="C85" s="131" t="s">
        <v>367</v>
      </c>
      <c r="D85" s="108" t="s">
        <v>289</v>
      </c>
      <c r="E85" s="254"/>
      <c r="F85" s="241"/>
      <c r="G85" s="241"/>
      <c r="H85" s="241"/>
      <c r="I85" s="244"/>
      <c r="J85" s="244"/>
      <c r="K85" s="244"/>
      <c r="L85" s="244"/>
      <c r="M85" s="244"/>
      <c r="N85" s="244"/>
      <c r="O85" s="187"/>
      <c r="P85" s="232"/>
      <c r="Q85" s="235"/>
      <c r="R85" s="235"/>
      <c r="S85" s="293"/>
      <c r="V85" s="238"/>
    </row>
    <row r="86" spans="1:26" ht="29" x14ac:dyDescent="0.35">
      <c r="A86" s="201"/>
      <c r="B86" s="241"/>
      <c r="C86" s="131" t="s">
        <v>368</v>
      </c>
      <c r="D86" s="108" t="s">
        <v>281</v>
      </c>
      <c r="E86" s="254"/>
      <c r="F86" s="241"/>
      <c r="G86" s="241"/>
      <c r="H86" s="241"/>
      <c r="I86" s="244"/>
      <c r="J86" s="244"/>
      <c r="K86" s="244"/>
      <c r="L86" s="244"/>
      <c r="M86" s="244"/>
      <c r="N86" s="244"/>
      <c r="O86" s="187"/>
      <c r="P86" s="232"/>
      <c r="Q86" s="235"/>
      <c r="R86" s="235"/>
      <c r="S86" s="293"/>
      <c r="V86" s="238"/>
    </row>
    <row r="87" spans="1:26" ht="30" customHeight="1" thickBot="1" x14ac:dyDescent="0.4">
      <c r="A87" s="200"/>
      <c r="B87" s="242"/>
      <c r="C87" s="129" t="s">
        <v>369</v>
      </c>
      <c r="D87" s="108" t="s">
        <v>289</v>
      </c>
      <c r="E87" s="255"/>
      <c r="F87" s="242"/>
      <c r="G87" s="242"/>
      <c r="H87" s="242"/>
      <c r="I87" s="256"/>
      <c r="J87" s="256"/>
      <c r="K87" s="256"/>
      <c r="L87" s="256"/>
      <c r="M87" s="256"/>
      <c r="N87" s="256"/>
      <c r="O87" s="247"/>
      <c r="P87" s="248"/>
      <c r="Q87" s="258"/>
      <c r="R87" s="258"/>
      <c r="S87" s="293"/>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43" t="s">
        <v>231</v>
      </c>
      <c r="J88" s="243" t="s">
        <v>231</v>
      </c>
      <c r="K88" s="243" t="s">
        <v>231</v>
      </c>
      <c r="L88" s="243" t="s">
        <v>231</v>
      </c>
      <c r="M88" s="243" t="s">
        <v>231</v>
      </c>
      <c r="N88" s="243" t="s">
        <v>262</v>
      </c>
      <c r="O88" s="246" t="s">
        <v>371</v>
      </c>
      <c r="P88" s="231" t="s">
        <v>289</v>
      </c>
      <c r="Q88" s="234"/>
      <c r="R88" s="234" t="s">
        <v>937</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44"/>
      <c r="J89" s="244"/>
      <c r="K89" s="244"/>
      <c r="L89" s="244"/>
      <c r="M89" s="244"/>
      <c r="N89" s="244"/>
      <c r="O89" s="187"/>
      <c r="P89" s="232"/>
      <c r="Q89" s="235"/>
      <c r="R89" s="235"/>
      <c r="S89" s="293"/>
      <c r="V89" s="238"/>
    </row>
    <row r="90" spans="1:26" x14ac:dyDescent="0.35">
      <c r="A90" s="201"/>
      <c r="B90" s="241"/>
      <c r="C90" s="131" t="s">
        <v>373</v>
      </c>
      <c r="D90" s="108" t="s">
        <v>289</v>
      </c>
      <c r="E90" s="254"/>
      <c r="F90" s="241"/>
      <c r="G90" s="241"/>
      <c r="H90" s="241"/>
      <c r="I90" s="244"/>
      <c r="J90" s="244"/>
      <c r="K90" s="244"/>
      <c r="L90" s="244"/>
      <c r="M90" s="244"/>
      <c r="N90" s="244"/>
      <c r="O90" s="187"/>
      <c r="P90" s="232"/>
      <c r="Q90" s="235"/>
      <c r="R90" s="235"/>
      <c r="S90" s="293"/>
      <c r="V90" s="238"/>
    </row>
    <row r="91" spans="1:26" ht="83.5" customHeight="1" thickBot="1" x14ac:dyDescent="0.4">
      <c r="A91" s="202"/>
      <c r="B91" s="242"/>
      <c r="C91" s="133" t="s">
        <v>374</v>
      </c>
      <c r="D91" s="143" t="s">
        <v>281</v>
      </c>
      <c r="E91" s="255"/>
      <c r="F91" s="242"/>
      <c r="G91" s="242"/>
      <c r="H91" s="242"/>
      <c r="I91" s="245"/>
      <c r="J91" s="245"/>
      <c r="K91" s="245"/>
      <c r="L91" s="245"/>
      <c r="M91" s="245"/>
      <c r="N91" s="245"/>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AHkVW0he3jQpPFs2LVfqJHhmXdvj6GdJxpFiTRlVguMD6yvmuxENbkBxFBgRJyHev+5bBvF6GZAO97lqn/oJHg==" saltValue="9GBW6Rmf5GtP7QhGxvNRrA=="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51:S52"/>
    <mergeCell ref="S53:S57"/>
    <mergeCell ref="S58:S60"/>
    <mergeCell ref="S61:S68"/>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O24:O31"/>
    <mergeCell ref="P24:P31"/>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A46:A50"/>
    <mergeCell ref="B46:B50"/>
    <mergeCell ref="E46:E50"/>
    <mergeCell ref="F46:F50"/>
    <mergeCell ref="G46:G50"/>
    <mergeCell ref="I40:I45"/>
    <mergeCell ref="J40:J45"/>
    <mergeCell ref="K40:K45"/>
    <mergeCell ref="L40:L45"/>
    <mergeCell ref="M40:M45"/>
    <mergeCell ref="N40:N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S46:S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3130" priority="1">
      <formula>$D12="No"</formula>
    </cfRule>
  </conditionalFormatting>
  <conditionalFormatting sqref="F12:F91">
    <cfRule type="cellIs" dxfId="3129" priority="4" operator="greaterThan">
      <formula>0</formula>
    </cfRule>
  </conditionalFormatting>
  <conditionalFormatting sqref="G12:G91">
    <cfRule type="cellIs" dxfId="3128" priority="3" operator="greaterThan">
      <formula>0</formula>
    </cfRule>
  </conditionalFormatting>
  <conditionalFormatting sqref="H12:H91">
    <cfRule type="cellIs" dxfId="3127" priority="2" operator="greaterThan">
      <formula>0</formula>
    </cfRule>
  </conditionalFormatting>
  <conditionalFormatting sqref="N12">
    <cfRule type="cellIs" dxfId="3126" priority="99" operator="equal">
      <formula>"Neutral"</formula>
    </cfRule>
    <cfRule type="cellIs" dxfId="3125" priority="98" operator="equal">
      <formula>"Significant Positive"</formula>
    </cfRule>
    <cfRule type="cellIs" dxfId="3124" priority="97" operator="equal">
      <formula>"Minor Positive"</formula>
    </cfRule>
    <cfRule type="cellIs" dxfId="3123" priority="96" operator="equal">
      <formula>"Significant Negative"</formula>
    </cfRule>
    <cfRule type="cellIs" dxfId="3122" priority="95" operator="equal">
      <formula>"Minor Negative"</formula>
    </cfRule>
  </conditionalFormatting>
  <conditionalFormatting sqref="N22">
    <cfRule type="cellIs" dxfId="3121" priority="83" operator="equal">
      <formula>"Significant Negative"</formula>
    </cfRule>
    <cfRule type="cellIs" dxfId="3120" priority="88" operator="equal">
      <formula>"Significant Positive"</formula>
    </cfRule>
    <cfRule type="cellIs" dxfId="3119" priority="85" operator="equal">
      <formula>"Uncertain"</formula>
    </cfRule>
    <cfRule type="cellIs" dxfId="3118" priority="86" operator="equal">
      <formula>"Neutral"</formula>
    </cfRule>
    <cfRule type="cellIs" dxfId="3117" priority="87" operator="equal">
      <formula>"Minor Positive"</formula>
    </cfRule>
    <cfRule type="cellIs" dxfId="3116" priority="84" operator="equal">
      <formula>"Minor Negative"</formula>
    </cfRule>
  </conditionalFormatting>
  <conditionalFormatting sqref="N24">
    <cfRule type="cellIs" dxfId="3115" priority="124" operator="equal">
      <formula>"Significant Negative"</formula>
    </cfRule>
    <cfRule type="cellIs" dxfId="3114" priority="129" operator="equal">
      <formula>"Significant Positive"</formula>
    </cfRule>
    <cfRule type="cellIs" dxfId="3113" priority="125" operator="equal">
      <formula>"Minor Negative"</formula>
    </cfRule>
    <cfRule type="cellIs" dxfId="3112" priority="126" operator="equal">
      <formula>"Uncertain"</formula>
    </cfRule>
    <cfRule type="cellIs" dxfId="3111" priority="127" operator="equal">
      <formula>"Neutral"</formula>
    </cfRule>
    <cfRule type="cellIs" dxfId="3110" priority="128" operator="equal">
      <formula>"Minor Positive"</formula>
    </cfRule>
  </conditionalFormatting>
  <conditionalFormatting sqref="N32">
    <cfRule type="cellIs" dxfId="3109" priority="82" operator="equal">
      <formula>"Significant Positive"</formula>
    </cfRule>
    <cfRule type="cellIs" dxfId="3108" priority="81" operator="equal">
      <formula>"Minor Positive"</formula>
    </cfRule>
    <cfRule type="cellIs" dxfId="3107" priority="80" operator="equal">
      <formula>"Neutral"</formula>
    </cfRule>
    <cfRule type="cellIs" dxfId="3106" priority="79" operator="equal">
      <formula>"Uncertain"</formula>
    </cfRule>
    <cfRule type="cellIs" dxfId="3105" priority="77" operator="equal">
      <formula>"Significant Negative"</formula>
    </cfRule>
    <cfRule type="cellIs" dxfId="3104" priority="78" operator="equal">
      <formula>"Minor Negative"</formula>
    </cfRule>
  </conditionalFormatting>
  <conditionalFormatting sqref="N40">
    <cfRule type="cellIs" dxfId="3103" priority="102" operator="equal">
      <formula>"Minor Negative"</formula>
    </cfRule>
    <cfRule type="cellIs" dxfId="3102" priority="106" operator="equal">
      <formula>"Significant Positive"</formula>
    </cfRule>
    <cfRule type="cellIs" dxfId="3101" priority="105" operator="equal">
      <formula>"Minor Positive"</formula>
    </cfRule>
    <cfRule type="cellIs" dxfId="3100" priority="104" operator="equal">
      <formula>"Neutral"</formula>
    </cfRule>
    <cfRule type="cellIs" dxfId="3099" priority="103" operator="equal">
      <formula>"Uncertain"</formula>
    </cfRule>
    <cfRule type="cellIs" dxfId="3098" priority="101" operator="equal">
      <formula>"Significant Negative"</formula>
    </cfRule>
  </conditionalFormatting>
  <conditionalFormatting sqref="N46">
    <cfRule type="cellIs" dxfId="3097" priority="76" operator="equal">
      <formula>"Significant Positive"</formula>
    </cfRule>
    <cfRule type="cellIs" dxfId="3096" priority="75" operator="equal">
      <formula>"Minor Positive"</formula>
    </cfRule>
    <cfRule type="cellIs" dxfId="3095" priority="74" operator="equal">
      <formula>"Neutral"</formula>
    </cfRule>
    <cfRule type="cellIs" dxfId="3094" priority="73" operator="equal">
      <formula>"Uncertain"</formula>
    </cfRule>
    <cfRule type="cellIs" dxfId="3093" priority="72" operator="equal">
      <formula>"Minor Negative"</formula>
    </cfRule>
    <cfRule type="cellIs" dxfId="3092" priority="71" operator="equal">
      <formula>"Significant Negative"</formula>
    </cfRule>
  </conditionalFormatting>
  <conditionalFormatting sqref="N51">
    <cfRule type="cellIs" dxfId="3091" priority="89" operator="equal">
      <formula>"Significant Negative"</formula>
    </cfRule>
    <cfRule type="cellIs" dxfId="3090" priority="90" operator="equal">
      <formula>"Minor Negative"</formula>
    </cfRule>
    <cfRule type="cellIs" dxfId="3089" priority="92" operator="equal">
      <formula>"Neutral"</formula>
    </cfRule>
    <cfRule type="cellIs" dxfId="3088" priority="94" operator="equal">
      <formula>"Significant Positive"</formula>
    </cfRule>
    <cfRule type="cellIs" dxfId="3087" priority="93" operator="equal">
      <formula>"Minor Positive"</formula>
    </cfRule>
    <cfRule type="cellIs" dxfId="3086" priority="91" operator="equal">
      <formula>"Uncertain"</formula>
    </cfRule>
  </conditionalFormatting>
  <conditionalFormatting sqref="N53">
    <cfRule type="cellIs" dxfId="3085" priority="70" operator="equal">
      <formula>"Significant Positive"</formula>
    </cfRule>
    <cfRule type="cellIs" dxfId="3084" priority="65" operator="equal">
      <formula>"Significant Negative"</formula>
    </cfRule>
    <cfRule type="cellIs" dxfId="3083" priority="66" operator="equal">
      <formula>"Minor Negative"</formula>
    </cfRule>
    <cfRule type="cellIs" dxfId="3082" priority="67" operator="equal">
      <formula>"Uncertain"</formula>
    </cfRule>
    <cfRule type="cellIs" dxfId="3081" priority="68" operator="equal">
      <formula>"Neutral"</formula>
    </cfRule>
    <cfRule type="cellIs" dxfId="3080" priority="69" operator="equal">
      <formula>"Minor Positive"</formula>
    </cfRule>
  </conditionalFormatting>
  <conditionalFormatting sqref="N58">
    <cfRule type="cellIs" dxfId="3079" priority="15" operator="equal">
      <formula>"Minor Negative"</formula>
    </cfRule>
    <cfRule type="cellIs" dxfId="3078" priority="16" operator="equal">
      <formula>"Uncertain"</formula>
    </cfRule>
    <cfRule type="cellIs" dxfId="3077" priority="17" operator="equal">
      <formula>"Neutral"</formula>
    </cfRule>
    <cfRule type="cellIs" dxfId="3076" priority="18" operator="equal">
      <formula>"Minor Positive"</formula>
    </cfRule>
    <cfRule type="cellIs" dxfId="3075" priority="19" operator="equal">
      <formula>"Significant Positive"</formula>
    </cfRule>
    <cfRule type="cellIs" dxfId="3074" priority="14" operator="equal">
      <formula>"Significant Negative"</formula>
    </cfRule>
  </conditionalFormatting>
  <conditionalFormatting sqref="N61">
    <cfRule type="cellIs" dxfId="3073" priority="13" operator="equal">
      <formula>"Significant Positive"</formula>
    </cfRule>
    <cfRule type="cellIs" dxfId="3072" priority="8" operator="equal">
      <formula>"Significant Negative"</formula>
    </cfRule>
    <cfRule type="cellIs" dxfId="3071" priority="9" operator="equal">
      <formula>"Minor Negative"</formula>
    </cfRule>
    <cfRule type="cellIs" dxfId="3070" priority="10" operator="equal">
      <formula>"Uncertain"</formula>
    </cfRule>
    <cfRule type="cellIs" dxfId="3069" priority="11" operator="equal">
      <formula>"Neutral"</formula>
    </cfRule>
    <cfRule type="cellIs" dxfId="3068" priority="12" operator="equal">
      <formula>"Minor Positive"</formula>
    </cfRule>
  </conditionalFormatting>
  <conditionalFormatting sqref="N69">
    <cfRule type="cellIs" dxfId="3067" priority="41" operator="equal">
      <formula>"Significant Negative"</formula>
    </cfRule>
    <cfRule type="cellIs" dxfId="3066" priority="42" operator="equal">
      <formula>"Minor Negative"</formula>
    </cfRule>
    <cfRule type="cellIs" dxfId="3065" priority="46" operator="equal">
      <formula>"Significant Positive"</formula>
    </cfRule>
    <cfRule type="cellIs" dxfId="3064" priority="45" operator="equal">
      <formula>"Minor Positive"</formula>
    </cfRule>
    <cfRule type="cellIs" dxfId="3063" priority="44" operator="equal">
      <formula>"Neutral"</formula>
    </cfRule>
    <cfRule type="cellIs" dxfId="3062" priority="43" operator="equal">
      <formula>"Uncertain"</formula>
    </cfRule>
  </conditionalFormatting>
  <conditionalFormatting sqref="N76">
    <cfRule type="cellIs" dxfId="3061" priority="39" operator="equal">
      <formula>"Minor Positive"</formula>
    </cfRule>
    <cfRule type="cellIs" dxfId="3060" priority="40" operator="equal">
      <formula>"Significant Positive"</formula>
    </cfRule>
    <cfRule type="cellIs" dxfId="3059" priority="38" operator="equal">
      <formula>"Neutral"</formula>
    </cfRule>
    <cfRule type="cellIs" dxfId="3058" priority="37" operator="equal">
      <formula>"Uncertain"</formula>
    </cfRule>
    <cfRule type="cellIs" dxfId="3057" priority="36" operator="equal">
      <formula>"Minor Negative"</formula>
    </cfRule>
    <cfRule type="cellIs" dxfId="3056" priority="35" operator="equal">
      <formula>"Significant Negative"</formula>
    </cfRule>
  </conditionalFormatting>
  <conditionalFormatting sqref="N81">
    <cfRule type="cellIs" dxfId="3055" priority="28" operator="equal">
      <formula>"Significant Positive"</formula>
    </cfRule>
    <cfRule type="cellIs" dxfId="3054" priority="24" operator="equal">
      <formula>"Minor Negative"</formula>
    </cfRule>
    <cfRule type="cellIs" dxfId="3053" priority="25" operator="equal">
      <formula>"Uncertain"</formula>
    </cfRule>
    <cfRule type="cellIs" dxfId="3052" priority="26" operator="equal">
      <formula>"Neutral"</formula>
    </cfRule>
    <cfRule type="cellIs" dxfId="3051" priority="27" operator="equal">
      <formula>"Minor Positive"</formula>
    </cfRule>
    <cfRule type="cellIs" dxfId="3050" priority="23" operator="equal">
      <formula>"Significant Negative"</formula>
    </cfRule>
  </conditionalFormatting>
  <conditionalFormatting sqref="N88">
    <cfRule type="cellIs" dxfId="3049" priority="29" operator="equal">
      <formula>"Significant Negative"</formula>
    </cfRule>
    <cfRule type="cellIs" dxfId="3048" priority="30" operator="equal">
      <formula>"Minor Negative"</formula>
    </cfRule>
    <cfRule type="cellIs" dxfId="3047" priority="31" operator="equal">
      <formula>"Uncertain"</formula>
    </cfRule>
    <cfRule type="cellIs" dxfId="3046" priority="32" operator="equal">
      <formula>"Neutral"</formula>
    </cfRule>
    <cfRule type="cellIs" dxfId="3045" priority="33" operator="equal">
      <formula>"Minor Positive"</formula>
    </cfRule>
    <cfRule type="cellIs" dxfId="3044" priority="34" operator="equal">
      <formula>"Significant Positive"</formula>
    </cfRule>
  </conditionalFormatting>
  <dataValidations count="11">
    <dataValidation type="list" allowBlank="1" showInputMessage="1" showErrorMessage="1" sqref="I12:I91" xr:uid="{1EB96332-2D90-4EBE-B51E-224503BD0D00}">
      <formula1>"Direct,Indirect,N/A"</formula1>
    </dataValidation>
    <dataValidation type="list" allowBlank="1" showInputMessage="1" showErrorMessage="1" sqref="J12 J22:J91" xr:uid="{A2979228-23B0-4298-A51B-0E3373582725}">
      <formula1>"Low,Medium,High,N/A"</formula1>
    </dataValidation>
    <dataValidation type="list" allowBlank="1" showInputMessage="1" showErrorMessage="1" sqref="K12 K22:K91" xr:uid="{B20AA77F-7512-437A-8E3E-1948710B74D3}">
      <formula1>"Short(&lt;5yrs),Short/Medium,Medium(10yrs),Medium/Long,Long(20+yrs),N/A"</formula1>
    </dataValidation>
    <dataValidation type="list" allowBlank="1" showInputMessage="1" showErrorMessage="1" sqref="L12 L22:L91" xr:uid="{2F0B0A6F-B503-44B4-9886-6000D4DF4BA2}">
      <formula1>"Localised,District-wide,Regional,National,N/A"</formula1>
    </dataValidation>
    <dataValidation type="list" allowBlank="1" showInputMessage="1" showErrorMessage="1" sqref="N22:N39 N12 N88:N91 N46:N80" xr:uid="{F5F1EEFC-4155-4C14-9782-BFD492085166}">
      <formula1>"Significant Positive,Minor Positive,Neutral,Uncertain,Minor Negative,Significant Negative"</formula1>
    </dataValidation>
    <dataValidation type="list" allowBlank="1" showInputMessage="1" showErrorMessage="1" sqref="D12:D91" xr:uid="{BEE300D5-1C26-4A9E-A5C3-FB8DC774AA7C}">
      <formula1>"Yes, No"</formula1>
    </dataValidation>
    <dataValidation type="list" allowBlank="1" showInputMessage="1" showErrorMessage="1" sqref="M40:M45" xr:uid="{BA54A8F8-86F6-4386-9606-2E4AB2FF59FC}">
      <formula1>"nt/Irreversible,Permenant/Reversible,Temporary/Irreversible,Temporary/Reversible,N/A"</formula1>
    </dataValidation>
    <dataValidation type="list" allowBlank="1" showInputMessage="1" showErrorMessage="1" sqref="P81:P91" xr:uid="{7863B9A9-3B2B-4A22-BFB9-D021F1E83E56}">
      <formula1>"Yes,No"</formula1>
    </dataValidation>
    <dataValidation type="list" allowBlank="1" showInputMessage="1" showErrorMessage="1" sqref="M12:M31 M46:M91" xr:uid="{88AF8329-5646-4BC3-A708-C785839F1A12}">
      <formula1>"Permanent/Irreversible,Permanant/Reversible,Temporary/Irreversible,Temporary/Reversible,N/A"</formula1>
    </dataValidation>
    <dataValidation type="list" allowBlank="1" showInputMessage="1" showErrorMessage="1" sqref="N81:N87" xr:uid="{398E7E58-D458-4455-918B-DF35AF62AA02}">
      <formula1>"Significant Positive,Minor Positive,Neutral,Uncertain,Minor Negative, Significant Negative"</formula1>
    </dataValidation>
    <dataValidation type="list" allowBlank="1" showInputMessage="1" showErrorMessage="1" sqref="M32:M39" xr:uid="{8D67BD7D-4CB5-4855-A0BC-EDD9ADF0C160}">
      <formula1>"Permanent/Irreversible,Permenant/Reversible,Temporary/Irreversible,Temporary/Reversible,N/A"</formula1>
    </dataValidation>
  </dataValidations>
  <pageMargins left="0.7" right="0.7" top="0.75" bottom="0.75" header="0.3" footer="0.3"/>
  <pageSetup orientation="portrait"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B8BEC-9F50-4807-AE6F-394F1A6452F8}">
  <sheetPr codeName="Sheet158"/>
  <dimension ref="A1:AA94"/>
  <sheetViews>
    <sheetView topLeftCell="C56" zoomScale="60" zoomScaleNormal="60" workbookViewId="0">
      <selection activeCell="O81" sqref="O81:O87"/>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29.1796875" customWidth="1"/>
    <col min="18" max="18" width="34.7265625" customWidth="1"/>
    <col min="19" max="19" width="38.179687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7" width="8.54296875" hidden="1" customWidth="1"/>
  </cols>
  <sheetData>
    <row r="1" spans="1:26" x14ac:dyDescent="0.35">
      <c r="A1" s="74" t="s">
        <v>23</v>
      </c>
      <c r="C1" s="192" t="s">
        <v>154</v>
      </c>
      <c r="D1" s="192"/>
      <c r="E1" s="137"/>
      <c r="F1" s="137"/>
      <c r="G1" s="137"/>
      <c r="H1" s="137"/>
      <c r="I1" s="112"/>
      <c r="J1" s="112"/>
      <c r="K1" s="112"/>
      <c r="M1" s="113"/>
      <c r="N1" s="113"/>
      <c r="O1" s="113"/>
    </row>
    <row r="2" spans="1:26" x14ac:dyDescent="0.35">
      <c r="A2" s="74" t="s">
        <v>24</v>
      </c>
      <c r="B2" s="114"/>
      <c r="C2" s="187" t="s">
        <v>268</v>
      </c>
      <c r="D2" s="187"/>
      <c r="E2" s="138"/>
      <c r="F2" s="138"/>
      <c r="G2" s="138"/>
      <c r="H2" s="138"/>
      <c r="M2" s="115"/>
      <c r="N2" s="115"/>
      <c r="O2" s="115"/>
    </row>
    <row r="3" spans="1:26" x14ac:dyDescent="0.35">
      <c r="A3" s="75" t="s">
        <v>25</v>
      </c>
      <c r="B3" s="116"/>
      <c r="C3" s="247" t="s">
        <v>269</v>
      </c>
      <c r="D3" s="247"/>
      <c r="E3" s="138"/>
      <c r="F3" s="138"/>
      <c r="G3" s="138"/>
      <c r="H3" s="138"/>
      <c r="M3" s="115"/>
      <c r="N3" s="115"/>
      <c r="O3" s="115"/>
    </row>
    <row r="4" spans="1:26" ht="17.25" customHeight="1" x14ac:dyDescent="0.35">
      <c r="A4" s="135" t="s">
        <v>26</v>
      </c>
      <c r="B4" s="136"/>
      <c r="C4" s="290" t="s">
        <v>611</v>
      </c>
      <c r="D4" s="290"/>
      <c r="E4" s="134"/>
      <c r="F4" s="134"/>
      <c r="G4" s="134"/>
      <c r="H4" s="134"/>
      <c r="M4" s="115"/>
      <c r="N4" s="115"/>
      <c r="O4" s="115"/>
    </row>
    <row r="5" spans="1:26" ht="17.25" customHeight="1" x14ac:dyDescent="0.35">
      <c r="A5" s="75" t="s">
        <v>27</v>
      </c>
      <c r="B5" s="136"/>
      <c r="C5" s="175">
        <v>2.2799999999999998</v>
      </c>
      <c r="D5" s="177"/>
      <c r="E5" s="134"/>
      <c r="F5" s="134"/>
      <c r="G5" s="134"/>
      <c r="H5" s="134"/>
      <c r="M5" s="115"/>
      <c r="N5" s="115"/>
      <c r="O5" s="115"/>
    </row>
    <row r="6" spans="1:26" ht="45.65" customHeight="1" x14ac:dyDescent="0.35">
      <c r="A6" s="75" t="s">
        <v>28</v>
      </c>
      <c r="B6" s="136"/>
      <c r="C6" s="175" t="s">
        <v>613</v>
      </c>
      <c r="D6" s="177"/>
      <c r="E6" s="134"/>
      <c r="F6" s="134"/>
      <c r="G6" s="134"/>
      <c r="H6" s="134"/>
      <c r="M6" s="115"/>
      <c r="N6" s="115"/>
      <c r="O6" s="115"/>
    </row>
    <row r="7" spans="1:26" ht="17.25" customHeight="1" x14ac:dyDescent="0.35">
      <c r="A7" s="75" t="s">
        <v>29</v>
      </c>
      <c r="B7" s="136"/>
      <c r="C7" s="175" t="s">
        <v>270</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281</v>
      </c>
      <c r="E12" s="266" t="s">
        <v>281</v>
      </c>
      <c r="F12" s="260">
        <f ca="1">COUNTIFS(INDIRECT("RAG!$C$"&amp;$V12&amp;":$BB$"&amp;$V12),F$11,RAG!$C$3:$BB$3,$B12)</f>
        <v>0</v>
      </c>
      <c r="G12" s="279">
        <f ca="1">COUNTIFS(INDIRECT("RAG!$C$"&amp;$V12&amp;":$BB$"&amp;$V12),G$11,RAG!$C$3:$BB$3,$B12)</f>
        <v>1</v>
      </c>
      <c r="H12" s="279">
        <f ca="1">COUNTIFS(INDIRECT("RAG!$C$"&amp;$V12&amp;":$BB$"&amp;$V12),H$11,RAG!$C$3:$BB$3,$B12)</f>
        <v>2</v>
      </c>
      <c r="I12" s="283" t="s">
        <v>282</v>
      </c>
      <c r="J12" s="283" t="s">
        <v>283</v>
      </c>
      <c r="K12" s="283" t="s">
        <v>284</v>
      </c>
      <c r="L12" s="283" t="s">
        <v>285</v>
      </c>
      <c r="M12" s="283" t="s">
        <v>286</v>
      </c>
      <c r="N12" s="256" t="s">
        <v>287</v>
      </c>
      <c r="O12" s="246" t="s">
        <v>612</v>
      </c>
      <c r="P12" s="277" t="s">
        <v>281</v>
      </c>
      <c r="Q12" s="249"/>
      <c r="R12" s="249"/>
      <c r="S12" s="293"/>
      <c r="V12" s="237">
        <f>MATCH(C1, RAG!$B$1:B$56, 0)</f>
        <v>12</v>
      </c>
      <c r="Z12" t="str">
        <f>IF(R12&gt;0,B12&amp;":"&amp;R12&amp;"
","")</f>
        <v/>
      </c>
    </row>
    <row r="13" spans="1:26" x14ac:dyDescent="0.35">
      <c r="A13" s="197"/>
      <c r="B13" s="288"/>
      <c r="C13" s="108" t="s">
        <v>288</v>
      </c>
      <c r="D13" s="108" t="s">
        <v>289</v>
      </c>
      <c r="E13" s="266"/>
      <c r="F13" s="260"/>
      <c r="G13" s="260"/>
      <c r="H13" s="260"/>
      <c r="I13" s="284"/>
      <c r="J13" s="284"/>
      <c r="K13" s="284"/>
      <c r="L13" s="284"/>
      <c r="M13" s="284"/>
      <c r="N13" s="282"/>
      <c r="O13" s="187"/>
      <c r="P13" s="278"/>
      <c r="Q13" s="250"/>
      <c r="R13" s="250"/>
      <c r="S13" s="293"/>
      <c r="V13" s="238"/>
    </row>
    <row r="14" spans="1:26" x14ac:dyDescent="0.35">
      <c r="A14" s="197"/>
      <c r="B14" s="288"/>
      <c r="C14" s="108" t="s">
        <v>290</v>
      </c>
      <c r="D14" s="108" t="s">
        <v>289</v>
      </c>
      <c r="E14" s="266"/>
      <c r="F14" s="260"/>
      <c r="G14" s="260"/>
      <c r="H14" s="260"/>
      <c r="I14" s="284"/>
      <c r="J14" s="284"/>
      <c r="K14" s="284"/>
      <c r="L14" s="284"/>
      <c r="M14" s="284"/>
      <c r="N14" s="282"/>
      <c r="O14" s="187"/>
      <c r="P14" s="278"/>
      <c r="Q14" s="250"/>
      <c r="R14" s="250"/>
      <c r="S14" s="293"/>
      <c r="V14" s="238"/>
    </row>
    <row r="15" spans="1:26" x14ac:dyDescent="0.35">
      <c r="A15" s="197"/>
      <c r="B15" s="288"/>
      <c r="C15" s="108" t="s">
        <v>291</v>
      </c>
      <c r="D15" s="108" t="s">
        <v>289</v>
      </c>
      <c r="E15" s="266"/>
      <c r="F15" s="260"/>
      <c r="G15" s="260"/>
      <c r="H15" s="260"/>
      <c r="I15" s="284"/>
      <c r="J15" s="284"/>
      <c r="K15" s="284"/>
      <c r="L15" s="284"/>
      <c r="M15" s="284"/>
      <c r="N15" s="282"/>
      <c r="O15" s="187"/>
      <c r="P15" s="278"/>
      <c r="Q15" s="250"/>
      <c r="R15" s="250"/>
      <c r="S15" s="293"/>
      <c r="V15" s="238"/>
    </row>
    <row r="16" spans="1:26" ht="33.65" customHeight="1" x14ac:dyDescent="0.35">
      <c r="A16" s="197"/>
      <c r="B16" s="288"/>
      <c r="C16" s="108" t="s">
        <v>292</v>
      </c>
      <c r="D16" s="108" t="s">
        <v>281</v>
      </c>
      <c r="E16" s="266"/>
      <c r="F16" s="260"/>
      <c r="G16" s="260"/>
      <c r="H16" s="260"/>
      <c r="I16" s="284"/>
      <c r="J16" s="284"/>
      <c r="K16" s="284"/>
      <c r="L16" s="284"/>
      <c r="M16" s="284"/>
      <c r="N16" s="282"/>
      <c r="O16" s="187"/>
      <c r="P16" s="278"/>
      <c r="Q16" s="250"/>
      <c r="R16" s="250"/>
      <c r="S16" s="293"/>
      <c r="V16" s="238"/>
    </row>
    <row r="17" spans="1:26" x14ac:dyDescent="0.35">
      <c r="A17" s="197"/>
      <c r="B17" s="288"/>
      <c r="C17" s="108" t="s">
        <v>293</v>
      </c>
      <c r="D17" s="108" t="s">
        <v>281</v>
      </c>
      <c r="E17" s="266"/>
      <c r="F17" s="260"/>
      <c r="G17" s="260"/>
      <c r="H17" s="260"/>
      <c r="I17" s="284"/>
      <c r="J17" s="284"/>
      <c r="K17" s="284"/>
      <c r="L17" s="284"/>
      <c r="M17" s="284"/>
      <c r="N17" s="282"/>
      <c r="O17" s="187"/>
      <c r="P17" s="278"/>
      <c r="Q17" s="250"/>
      <c r="R17" s="250"/>
      <c r="S17" s="293"/>
      <c r="V17" s="238"/>
    </row>
    <row r="18" spans="1:26" ht="14.5" customHeight="1" x14ac:dyDescent="0.35">
      <c r="A18" s="197"/>
      <c r="B18" s="288"/>
      <c r="C18" s="108" t="s">
        <v>294</v>
      </c>
      <c r="D18" s="108" t="s">
        <v>281</v>
      </c>
      <c r="E18" s="266"/>
      <c r="F18" s="260"/>
      <c r="G18" s="260"/>
      <c r="H18" s="260"/>
      <c r="I18" s="284"/>
      <c r="J18" s="284"/>
      <c r="K18" s="284"/>
      <c r="L18" s="284"/>
      <c r="M18" s="284"/>
      <c r="N18" s="282"/>
      <c r="O18" s="187"/>
      <c r="P18" s="278"/>
      <c r="Q18" s="250"/>
      <c r="R18" s="250"/>
      <c r="S18" s="293"/>
      <c r="V18" s="238"/>
    </row>
    <row r="19" spans="1:26" x14ac:dyDescent="0.35">
      <c r="A19" s="197"/>
      <c r="B19" s="288"/>
      <c r="C19" s="108" t="s">
        <v>295</v>
      </c>
      <c r="D19" s="108" t="s">
        <v>289</v>
      </c>
      <c r="E19" s="266"/>
      <c r="F19" s="260"/>
      <c r="G19" s="260"/>
      <c r="H19" s="260"/>
      <c r="I19" s="284"/>
      <c r="J19" s="284"/>
      <c r="K19" s="284"/>
      <c r="L19" s="284"/>
      <c r="M19" s="284"/>
      <c r="N19" s="282"/>
      <c r="O19" s="187"/>
      <c r="P19" s="278"/>
      <c r="Q19" s="250"/>
      <c r="R19" s="250"/>
      <c r="S19" s="293"/>
      <c r="V19" s="238"/>
    </row>
    <row r="20" spans="1:26" ht="29" x14ac:dyDescent="0.35">
      <c r="A20" s="197"/>
      <c r="B20" s="288"/>
      <c r="C20" s="108" t="s">
        <v>296</v>
      </c>
      <c r="D20" s="108" t="s">
        <v>289</v>
      </c>
      <c r="E20" s="266"/>
      <c r="F20" s="260"/>
      <c r="G20" s="260"/>
      <c r="H20" s="260"/>
      <c r="I20" s="284"/>
      <c r="J20" s="284"/>
      <c r="K20" s="284"/>
      <c r="L20" s="284"/>
      <c r="M20" s="284"/>
      <c r="N20" s="282"/>
      <c r="O20" s="187"/>
      <c r="P20" s="278"/>
      <c r="Q20" s="250"/>
      <c r="R20" s="250"/>
      <c r="S20" s="293"/>
      <c r="V20" s="238"/>
    </row>
    <row r="21" spans="1:26" ht="15" thickBot="1" x14ac:dyDescent="0.4">
      <c r="A21" s="198"/>
      <c r="B21" s="289"/>
      <c r="C21" s="121" t="s">
        <v>297</v>
      </c>
      <c r="D21" s="108" t="s">
        <v>281</v>
      </c>
      <c r="E21" s="267"/>
      <c r="F21" s="261"/>
      <c r="G21" s="261"/>
      <c r="H21" s="261"/>
      <c r="I21" s="285"/>
      <c r="J21" s="285"/>
      <c r="K21" s="285"/>
      <c r="L21" s="285"/>
      <c r="M21" s="285"/>
      <c r="N21" s="281"/>
      <c r="O21" s="247"/>
      <c r="P21" s="279"/>
      <c r="Q21" s="251"/>
      <c r="R21" s="251"/>
      <c r="S21" s="293"/>
      <c r="V21" s="252"/>
    </row>
    <row r="22" spans="1:26" ht="39" customHeight="1" x14ac:dyDescent="0.35">
      <c r="A22" s="199" t="s">
        <v>71</v>
      </c>
      <c r="B22" s="240" t="s">
        <v>96</v>
      </c>
      <c r="C22" s="119" t="s">
        <v>298</v>
      </c>
      <c r="D22" s="119" t="s">
        <v>281</v>
      </c>
      <c r="E22" s="265" t="s">
        <v>281</v>
      </c>
      <c r="F22" s="259">
        <f ca="1">COUNTIFS(INDIRECT("RAG!$C$"&amp;$V12&amp;":$BB$"&amp;$V12),F$11,RAG!$C$3:$BB$3,$B22)</f>
        <v>0</v>
      </c>
      <c r="G22" s="259">
        <f ca="1">COUNTIFS(INDIRECT("RAG!$C$"&amp;$V12&amp;":$BB$"&amp;$V12),G$11,RAG!$C$3:$BB$3,$B22)</f>
        <v>0</v>
      </c>
      <c r="H22" s="259">
        <f ca="1">COUNTIFS(INDIRECT("RAG!$C$"&amp;$V12&amp;":$BB$"&amp;$V12),H$11,RAG!$C$3:$BB$3,$B22)</f>
        <v>2</v>
      </c>
      <c r="I22" s="283" t="s">
        <v>282</v>
      </c>
      <c r="J22" s="280" t="s">
        <v>283</v>
      </c>
      <c r="K22" s="280" t="s">
        <v>299</v>
      </c>
      <c r="L22" s="280" t="s">
        <v>285</v>
      </c>
      <c r="M22" s="280" t="s">
        <v>286</v>
      </c>
      <c r="N22" s="243" t="s">
        <v>287</v>
      </c>
      <c r="O22" s="246" t="s">
        <v>300</v>
      </c>
      <c r="P22" s="277" t="s">
        <v>281</v>
      </c>
      <c r="Q22" s="249"/>
      <c r="R22" s="249"/>
      <c r="S22" s="293"/>
      <c r="V22" s="237"/>
      <c r="Z22" t="str">
        <f>IF(R22&gt;0,B22&amp;":"&amp;R22&amp;"
","")</f>
        <v/>
      </c>
    </row>
    <row r="23" spans="1:26" ht="82.5" customHeight="1" thickBot="1" x14ac:dyDescent="0.4">
      <c r="A23" s="200"/>
      <c r="B23" s="242"/>
      <c r="C23" s="121" t="s">
        <v>301</v>
      </c>
      <c r="D23" s="108" t="s">
        <v>289</v>
      </c>
      <c r="E23" s="267"/>
      <c r="F23" s="261"/>
      <c r="G23" s="261"/>
      <c r="H23" s="261"/>
      <c r="I23" s="284"/>
      <c r="J23" s="281"/>
      <c r="K23" s="281"/>
      <c r="L23" s="281"/>
      <c r="M23" s="281"/>
      <c r="N23" s="256"/>
      <c r="O23" s="247"/>
      <c r="P23" s="279"/>
      <c r="Q23" s="251"/>
      <c r="R23" s="251"/>
      <c r="S23" s="293"/>
      <c r="V23" s="252"/>
    </row>
    <row r="24" spans="1:26" ht="72.5" x14ac:dyDescent="0.35">
      <c r="A24" s="196" t="s">
        <v>72</v>
      </c>
      <c r="B24" s="240" t="s">
        <v>97</v>
      </c>
      <c r="C24" s="122" t="s">
        <v>302</v>
      </c>
      <c r="D24" s="119" t="s">
        <v>281</v>
      </c>
      <c r="E24" s="253" t="s">
        <v>281</v>
      </c>
      <c r="F24" s="240">
        <f ca="1">COUNTIFS(INDIRECT("RAG!$C$"&amp;$V12&amp;":$BB$"&amp;$V12),F$11,RAG!$C$3:$BB$3,$B24)</f>
        <v>0</v>
      </c>
      <c r="G24" s="240">
        <f ca="1">COUNTIFS(INDIRECT("RAG!$C$"&amp;$V12&amp;":$BB$"&amp;$V12),G$11,RAG!$C$3:$BB$3,$B24)</f>
        <v>2</v>
      </c>
      <c r="H24" s="240">
        <f ca="1">COUNTIFS(INDIRECT("RAG!$C$"&amp;$V12&amp;":$BB$"&amp;$V12),H$11,RAG!$C$3:$BB$3,$B24)</f>
        <v>4</v>
      </c>
      <c r="I24" s="280" t="s">
        <v>282</v>
      </c>
      <c r="J24" s="280" t="s">
        <v>283</v>
      </c>
      <c r="K24" s="280" t="s">
        <v>284</v>
      </c>
      <c r="L24" s="280" t="s">
        <v>285</v>
      </c>
      <c r="M24" s="280" t="s">
        <v>286</v>
      </c>
      <c r="N24" s="243" t="s">
        <v>261</v>
      </c>
      <c r="O24" s="246" t="s">
        <v>777</v>
      </c>
      <c r="P24" s="277" t="s">
        <v>281</v>
      </c>
      <c r="Q24" s="249"/>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82"/>
      <c r="J25" s="282"/>
      <c r="K25" s="282"/>
      <c r="L25" s="282"/>
      <c r="M25" s="282"/>
      <c r="N25" s="244"/>
      <c r="O25" s="187"/>
      <c r="P25" s="278"/>
      <c r="Q25" s="250"/>
      <c r="R25" s="235"/>
      <c r="S25" s="293"/>
      <c r="V25" s="238"/>
    </row>
    <row r="26" spans="1:26" x14ac:dyDescent="0.35">
      <c r="A26" s="197"/>
      <c r="B26" s="241"/>
      <c r="C26" s="81" t="s">
        <v>304</v>
      </c>
      <c r="D26" s="108" t="s">
        <v>281</v>
      </c>
      <c r="E26" s="254"/>
      <c r="F26" s="241"/>
      <c r="G26" s="241"/>
      <c r="H26" s="241"/>
      <c r="I26" s="282"/>
      <c r="J26" s="282"/>
      <c r="K26" s="282"/>
      <c r="L26" s="282"/>
      <c r="M26" s="282"/>
      <c r="N26" s="244"/>
      <c r="O26" s="187"/>
      <c r="P26" s="278"/>
      <c r="Q26" s="250"/>
      <c r="R26" s="235"/>
      <c r="S26" s="293"/>
      <c r="V26" s="238"/>
    </row>
    <row r="27" spans="1:26" x14ac:dyDescent="0.35">
      <c r="A27" s="197"/>
      <c r="B27" s="241"/>
      <c r="C27" s="81" t="s">
        <v>305</v>
      </c>
      <c r="D27" s="108" t="s">
        <v>289</v>
      </c>
      <c r="E27" s="254"/>
      <c r="F27" s="241"/>
      <c r="G27" s="241"/>
      <c r="H27" s="241"/>
      <c r="I27" s="282"/>
      <c r="J27" s="282"/>
      <c r="K27" s="282"/>
      <c r="L27" s="282"/>
      <c r="M27" s="282"/>
      <c r="N27" s="244"/>
      <c r="O27" s="187"/>
      <c r="P27" s="278"/>
      <c r="Q27" s="250"/>
      <c r="R27" s="235"/>
      <c r="S27" s="293"/>
      <c r="V27" s="238"/>
    </row>
    <row r="28" spans="1:26" x14ac:dyDescent="0.35">
      <c r="A28" s="197"/>
      <c r="B28" s="241"/>
      <c r="C28" s="81" t="s">
        <v>306</v>
      </c>
      <c r="D28" s="108" t="s">
        <v>289</v>
      </c>
      <c r="E28" s="254"/>
      <c r="F28" s="241"/>
      <c r="G28" s="241"/>
      <c r="H28" s="241"/>
      <c r="I28" s="282"/>
      <c r="J28" s="282"/>
      <c r="K28" s="282"/>
      <c r="L28" s="282"/>
      <c r="M28" s="282"/>
      <c r="N28" s="244"/>
      <c r="O28" s="187"/>
      <c r="P28" s="278"/>
      <c r="Q28" s="250"/>
      <c r="R28" s="235"/>
      <c r="S28" s="293"/>
      <c r="V28" s="238"/>
    </row>
    <row r="29" spans="1:26" ht="29.15" customHeight="1" x14ac:dyDescent="0.35">
      <c r="A29" s="197"/>
      <c r="B29" s="241"/>
      <c r="C29" s="81" t="s">
        <v>307</v>
      </c>
      <c r="D29" s="108" t="s">
        <v>289</v>
      </c>
      <c r="E29" s="254"/>
      <c r="F29" s="241"/>
      <c r="G29" s="241"/>
      <c r="H29" s="241"/>
      <c r="I29" s="282"/>
      <c r="J29" s="282"/>
      <c r="K29" s="282"/>
      <c r="L29" s="282"/>
      <c r="M29" s="282"/>
      <c r="N29" s="244"/>
      <c r="O29" s="187"/>
      <c r="P29" s="278"/>
      <c r="Q29" s="250"/>
      <c r="R29" s="235"/>
      <c r="S29" s="293"/>
      <c r="V29" s="238"/>
    </row>
    <row r="30" spans="1:26" x14ac:dyDescent="0.35">
      <c r="A30" s="197"/>
      <c r="B30" s="241"/>
      <c r="C30" s="81" t="s">
        <v>308</v>
      </c>
      <c r="D30" s="108" t="s">
        <v>289</v>
      </c>
      <c r="E30" s="254"/>
      <c r="F30" s="241"/>
      <c r="G30" s="241"/>
      <c r="H30" s="241"/>
      <c r="I30" s="282"/>
      <c r="J30" s="282"/>
      <c r="K30" s="282"/>
      <c r="L30" s="282"/>
      <c r="M30" s="282"/>
      <c r="N30" s="244"/>
      <c r="O30" s="187"/>
      <c r="P30" s="278"/>
      <c r="Q30" s="250"/>
      <c r="R30" s="235"/>
      <c r="S30" s="293"/>
      <c r="V30" s="238"/>
    </row>
    <row r="31" spans="1:26" ht="29.5" thickBot="1" x14ac:dyDescent="0.4">
      <c r="A31" s="198"/>
      <c r="B31" s="242"/>
      <c r="C31" s="123" t="s">
        <v>309</v>
      </c>
      <c r="D31" s="108" t="s">
        <v>289</v>
      </c>
      <c r="E31" s="255"/>
      <c r="F31" s="242"/>
      <c r="G31" s="242"/>
      <c r="H31" s="242"/>
      <c r="I31" s="281"/>
      <c r="J31" s="281"/>
      <c r="K31" s="281"/>
      <c r="L31" s="281"/>
      <c r="M31" s="281"/>
      <c r="N31" s="256"/>
      <c r="O31" s="247"/>
      <c r="P31" s="279"/>
      <c r="Q31" s="251"/>
      <c r="R31" s="258"/>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1</v>
      </c>
      <c r="H32" s="240">
        <f ca="1">COUNTIFS(INDIRECT("RAG!$C$"&amp;$V12&amp;":$BB$"&amp;$V12),H$11,RAG!$C$3:$BB$3,$B32)</f>
        <v>3</v>
      </c>
      <c r="I32" s="243" t="s">
        <v>282</v>
      </c>
      <c r="J32" s="243" t="s">
        <v>283</v>
      </c>
      <c r="K32" s="243" t="s">
        <v>284</v>
      </c>
      <c r="L32" s="243" t="s">
        <v>285</v>
      </c>
      <c r="M32" s="243" t="s">
        <v>286</v>
      </c>
      <c r="N32" s="243" t="s">
        <v>261</v>
      </c>
      <c r="O32" s="246" t="s">
        <v>311</v>
      </c>
      <c r="P32" s="277" t="s">
        <v>281</v>
      </c>
      <c r="Q32" s="234"/>
      <c r="R32" s="234" t="s">
        <v>312</v>
      </c>
      <c r="S32" s="292"/>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44"/>
      <c r="J33" s="244"/>
      <c r="K33" s="244"/>
      <c r="L33" s="244"/>
      <c r="M33" s="244"/>
      <c r="N33" s="244"/>
      <c r="O33" s="187"/>
      <c r="P33" s="278"/>
      <c r="Q33" s="235"/>
      <c r="R33" s="235"/>
      <c r="S33" s="292"/>
      <c r="V33" s="238"/>
    </row>
    <row r="34" spans="1:26" x14ac:dyDescent="0.35">
      <c r="A34" s="197"/>
      <c r="B34" s="241"/>
      <c r="C34" s="125" t="s">
        <v>314</v>
      </c>
      <c r="D34" s="108" t="s">
        <v>281</v>
      </c>
      <c r="E34" s="254"/>
      <c r="F34" s="241"/>
      <c r="G34" s="241"/>
      <c r="H34" s="241"/>
      <c r="I34" s="244"/>
      <c r="J34" s="244"/>
      <c r="K34" s="244"/>
      <c r="L34" s="244"/>
      <c r="M34" s="244"/>
      <c r="N34" s="244"/>
      <c r="O34" s="187"/>
      <c r="P34" s="278"/>
      <c r="Q34" s="235"/>
      <c r="R34" s="235"/>
      <c r="S34" s="292"/>
      <c r="V34" s="238"/>
    </row>
    <row r="35" spans="1:26" ht="30" customHeight="1" x14ac:dyDescent="0.35">
      <c r="A35" s="197"/>
      <c r="B35" s="241"/>
      <c r="C35" s="125" t="s">
        <v>315</v>
      </c>
      <c r="D35" s="108" t="s">
        <v>289</v>
      </c>
      <c r="E35" s="254"/>
      <c r="F35" s="241"/>
      <c r="G35" s="241"/>
      <c r="H35" s="241"/>
      <c r="I35" s="244"/>
      <c r="J35" s="244"/>
      <c r="K35" s="244"/>
      <c r="L35" s="244"/>
      <c r="M35" s="244"/>
      <c r="N35" s="244"/>
      <c r="O35" s="187"/>
      <c r="P35" s="278"/>
      <c r="Q35" s="235"/>
      <c r="R35" s="235"/>
      <c r="S35" s="292"/>
      <c r="V35" s="238"/>
    </row>
    <row r="36" spans="1:26" x14ac:dyDescent="0.35">
      <c r="A36" s="197"/>
      <c r="B36" s="241"/>
      <c r="C36" s="125" t="s">
        <v>316</v>
      </c>
      <c r="D36" s="108" t="s">
        <v>281</v>
      </c>
      <c r="E36" s="254"/>
      <c r="F36" s="241"/>
      <c r="G36" s="241"/>
      <c r="H36" s="241"/>
      <c r="I36" s="244"/>
      <c r="J36" s="244"/>
      <c r="K36" s="244"/>
      <c r="L36" s="244"/>
      <c r="M36" s="244"/>
      <c r="N36" s="244"/>
      <c r="O36" s="187"/>
      <c r="P36" s="278"/>
      <c r="Q36" s="235"/>
      <c r="R36" s="235"/>
      <c r="S36" s="292"/>
      <c r="V36" s="238"/>
    </row>
    <row r="37" spans="1:26" x14ac:dyDescent="0.35">
      <c r="A37" s="197"/>
      <c r="B37" s="241"/>
      <c r="C37" s="125" t="s">
        <v>317</v>
      </c>
      <c r="D37" s="108" t="s">
        <v>289</v>
      </c>
      <c r="E37" s="254"/>
      <c r="F37" s="241"/>
      <c r="G37" s="241"/>
      <c r="H37" s="241"/>
      <c r="I37" s="244"/>
      <c r="J37" s="244"/>
      <c r="K37" s="244"/>
      <c r="L37" s="244"/>
      <c r="M37" s="244"/>
      <c r="N37" s="244"/>
      <c r="O37" s="187"/>
      <c r="P37" s="278"/>
      <c r="Q37" s="235"/>
      <c r="R37" s="235"/>
      <c r="S37" s="292"/>
      <c r="V37" s="238"/>
    </row>
    <row r="38" spans="1:26" x14ac:dyDescent="0.35">
      <c r="A38" s="197"/>
      <c r="B38" s="241"/>
      <c r="C38" s="125" t="s">
        <v>318</v>
      </c>
      <c r="D38" s="108" t="s">
        <v>289</v>
      </c>
      <c r="E38" s="254"/>
      <c r="F38" s="241"/>
      <c r="G38" s="241"/>
      <c r="H38" s="241"/>
      <c r="I38" s="244"/>
      <c r="J38" s="244"/>
      <c r="K38" s="244"/>
      <c r="L38" s="244"/>
      <c r="M38" s="244"/>
      <c r="N38" s="244"/>
      <c r="O38" s="187"/>
      <c r="P38" s="278"/>
      <c r="Q38" s="235"/>
      <c r="R38" s="235"/>
      <c r="S38" s="292"/>
      <c r="V38" s="238"/>
    </row>
    <row r="39" spans="1:26" ht="15" thickBot="1" x14ac:dyDescent="0.4">
      <c r="A39" s="198"/>
      <c r="B39" s="242"/>
      <c r="C39" s="126" t="s">
        <v>319</v>
      </c>
      <c r="D39" s="108" t="s">
        <v>289</v>
      </c>
      <c r="E39" s="255"/>
      <c r="F39" s="242"/>
      <c r="G39" s="242"/>
      <c r="H39" s="242"/>
      <c r="I39" s="256"/>
      <c r="J39" s="256"/>
      <c r="K39" s="256"/>
      <c r="L39" s="256"/>
      <c r="M39" s="256"/>
      <c r="N39" s="256"/>
      <c r="O39" s="247"/>
      <c r="P39" s="279"/>
      <c r="Q39" s="258"/>
      <c r="R39" s="258"/>
      <c r="S39" s="292"/>
      <c r="V39" s="252"/>
    </row>
    <row r="40" spans="1:26" ht="14.5" customHeight="1" x14ac:dyDescent="0.35">
      <c r="A40" s="196" t="s">
        <v>77</v>
      </c>
      <c r="B40" s="240" t="s">
        <v>99</v>
      </c>
      <c r="C40" s="122" t="s">
        <v>320</v>
      </c>
      <c r="D40" s="119" t="s">
        <v>281</v>
      </c>
      <c r="E40" s="253" t="s">
        <v>281</v>
      </c>
      <c r="F40" s="240">
        <f ca="1">COUNTIFS(INDIRECT("RAG!$C$"&amp;$V12&amp;":$BB$"&amp;$V12),F$11,RAG!$C$3:$BB$3,$B40)</f>
        <v>0</v>
      </c>
      <c r="G40" s="240">
        <f ca="1">COUNTIFS(INDIRECT("RAG!$C$"&amp;$V12&amp;":$BB$"&amp;$V12),G$11,RAG!$C$3:$BB$3,$B40)</f>
        <v>0</v>
      </c>
      <c r="H40" s="240">
        <f ca="1">COUNTIFS(INDIRECT("RAG!$C$"&amp;$V12&amp;":$BB$"&amp;$V12),H$11,RAG!$C$3:$BB$3,$B40)</f>
        <v>2</v>
      </c>
      <c r="I40" s="243" t="s">
        <v>282</v>
      </c>
      <c r="J40" s="243" t="s">
        <v>283</v>
      </c>
      <c r="K40" s="243" t="s">
        <v>321</v>
      </c>
      <c r="L40" s="243" t="s">
        <v>285</v>
      </c>
      <c r="M40" s="243" t="s">
        <v>286</v>
      </c>
      <c r="N40" s="243" t="s">
        <v>287</v>
      </c>
      <c r="O40" s="246" t="s">
        <v>778</v>
      </c>
      <c r="P40" s="231" t="s">
        <v>281</v>
      </c>
      <c r="Q40" s="234"/>
      <c r="R40" s="234"/>
      <c r="S40" s="293"/>
      <c r="V40" s="237"/>
      <c r="Z40" t="str">
        <f>IF(R40&gt;0,B40&amp;":"&amp;R40&amp;"
","")</f>
        <v/>
      </c>
    </row>
    <row r="41" spans="1:26" ht="29" x14ac:dyDescent="0.35">
      <c r="A41" s="197"/>
      <c r="B41" s="241"/>
      <c r="C41" s="81" t="s">
        <v>322</v>
      </c>
      <c r="D41" s="108" t="s">
        <v>289</v>
      </c>
      <c r="E41" s="254"/>
      <c r="F41" s="241"/>
      <c r="G41" s="241"/>
      <c r="H41" s="241"/>
      <c r="I41" s="244"/>
      <c r="J41" s="244"/>
      <c r="K41" s="244"/>
      <c r="L41" s="244"/>
      <c r="M41" s="244"/>
      <c r="N41" s="244"/>
      <c r="O41" s="187"/>
      <c r="P41" s="232"/>
      <c r="Q41" s="235"/>
      <c r="R41" s="235"/>
      <c r="S41" s="293"/>
      <c r="V41" s="238"/>
    </row>
    <row r="42" spans="1:26" x14ac:dyDescent="0.35">
      <c r="A42" s="197"/>
      <c r="B42" s="241"/>
      <c r="C42" s="81" t="s">
        <v>323</v>
      </c>
      <c r="D42" s="108" t="s">
        <v>281</v>
      </c>
      <c r="E42" s="254"/>
      <c r="F42" s="241"/>
      <c r="G42" s="241"/>
      <c r="H42" s="241"/>
      <c r="I42" s="244"/>
      <c r="J42" s="244"/>
      <c r="K42" s="244"/>
      <c r="L42" s="244"/>
      <c r="M42" s="244"/>
      <c r="N42" s="244"/>
      <c r="O42" s="187"/>
      <c r="P42" s="232"/>
      <c r="Q42" s="235"/>
      <c r="R42" s="235"/>
      <c r="S42" s="293"/>
      <c r="V42" s="238"/>
    </row>
    <row r="43" spans="1:26" ht="29" x14ac:dyDescent="0.35">
      <c r="A43" s="197"/>
      <c r="B43" s="241"/>
      <c r="C43" s="81" t="s">
        <v>324</v>
      </c>
      <c r="D43" s="108" t="s">
        <v>289</v>
      </c>
      <c r="E43" s="254"/>
      <c r="F43" s="241"/>
      <c r="G43" s="241"/>
      <c r="H43" s="241"/>
      <c r="I43" s="244"/>
      <c r="J43" s="244"/>
      <c r="K43" s="244"/>
      <c r="L43" s="244"/>
      <c r="M43" s="244"/>
      <c r="N43" s="244"/>
      <c r="O43" s="187"/>
      <c r="P43" s="232"/>
      <c r="Q43" s="235"/>
      <c r="R43" s="235"/>
      <c r="S43" s="293"/>
      <c r="V43" s="238"/>
    </row>
    <row r="44" spans="1:26" ht="43.5" x14ac:dyDescent="0.35">
      <c r="A44" s="197"/>
      <c r="B44" s="241"/>
      <c r="C44" s="81" t="s">
        <v>325</v>
      </c>
      <c r="D44" s="108" t="s">
        <v>289</v>
      </c>
      <c r="E44" s="254"/>
      <c r="F44" s="241"/>
      <c r="G44" s="241"/>
      <c r="H44" s="241"/>
      <c r="I44" s="244"/>
      <c r="J44" s="244"/>
      <c r="K44" s="244"/>
      <c r="L44" s="244"/>
      <c r="M44" s="244"/>
      <c r="N44" s="244"/>
      <c r="O44" s="187"/>
      <c r="P44" s="232"/>
      <c r="Q44" s="235"/>
      <c r="R44" s="235"/>
      <c r="S44" s="293"/>
      <c r="V44" s="238"/>
    </row>
    <row r="45" spans="1:26" ht="29.5" thickBot="1" x14ac:dyDescent="0.4">
      <c r="A45" s="198"/>
      <c r="B45" s="242"/>
      <c r="C45" s="123" t="s">
        <v>326</v>
      </c>
      <c r="D45" s="108" t="s">
        <v>289</v>
      </c>
      <c r="E45" s="255"/>
      <c r="F45" s="242"/>
      <c r="G45" s="242"/>
      <c r="H45" s="242"/>
      <c r="I45" s="256"/>
      <c r="J45" s="256"/>
      <c r="K45" s="256"/>
      <c r="L45" s="256"/>
      <c r="M45" s="256"/>
      <c r="N45" s="256"/>
      <c r="O45" s="247"/>
      <c r="P45" s="248"/>
      <c r="Q45" s="258"/>
      <c r="R45" s="258"/>
      <c r="S45" s="293"/>
      <c r="V45" s="252"/>
    </row>
    <row r="46" spans="1:26" ht="29" x14ac:dyDescent="0.35">
      <c r="A46" s="196" t="s">
        <v>80</v>
      </c>
      <c r="B46" s="240" t="s">
        <v>100</v>
      </c>
      <c r="C46" s="122" t="s">
        <v>327</v>
      </c>
      <c r="D46" s="119" t="s">
        <v>281</v>
      </c>
      <c r="E46" s="253" t="s">
        <v>281</v>
      </c>
      <c r="F46" s="240">
        <f ca="1">COUNTIFS(INDIRECT("RAG!$C$"&amp;$V12&amp;":$BB$"&amp;$V12),F$11,RAG!$C$3:$BB$3,$B46)</f>
        <v>0</v>
      </c>
      <c r="G46" s="240">
        <f ca="1">COUNTIFS(INDIRECT("RAG!$C$"&amp;$V12&amp;":$BB$"&amp;$V12),G$11,RAG!$C$3:$BB$3,$B46)</f>
        <v>1</v>
      </c>
      <c r="H46" s="240">
        <f ca="1">COUNTIFS(INDIRECT("RAG!$C$"&amp;$V12&amp;":$BB$"&amp;$V12),H$11,RAG!$C$3:$BB$3,$B46)</f>
        <v>6</v>
      </c>
      <c r="I46" s="243" t="s">
        <v>282</v>
      </c>
      <c r="J46" s="243" t="s">
        <v>283</v>
      </c>
      <c r="K46" s="243" t="s">
        <v>284</v>
      </c>
      <c r="L46" s="243" t="s">
        <v>285</v>
      </c>
      <c r="M46" s="243" t="s">
        <v>286</v>
      </c>
      <c r="N46" s="243" t="s">
        <v>261</v>
      </c>
      <c r="O46" s="246" t="s">
        <v>779</v>
      </c>
      <c r="P46" s="277" t="s">
        <v>289</v>
      </c>
      <c r="Q46" s="234"/>
      <c r="R46" s="234" t="s">
        <v>312</v>
      </c>
      <c r="S46" s="293"/>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54"/>
      <c r="F47" s="241"/>
      <c r="G47" s="241"/>
      <c r="H47" s="241"/>
      <c r="I47" s="244"/>
      <c r="J47" s="244"/>
      <c r="K47" s="244"/>
      <c r="L47" s="244"/>
      <c r="M47" s="244"/>
      <c r="N47" s="244"/>
      <c r="O47" s="187"/>
      <c r="P47" s="278"/>
      <c r="Q47" s="235"/>
      <c r="R47" s="235"/>
      <c r="S47" s="293"/>
      <c r="V47" s="238"/>
    </row>
    <row r="48" spans="1:26" x14ac:dyDescent="0.35">
      <c r="A48" s="197"/>
      <c r="B48" s="241"/>
      <c r="C48" s="81" t="s">
        <v>329</v>
      </c>
      <c r="D48" s="108" t="s">
        <v>281</v>
      </c>
      <c r="E48" s="254"/>
      <c r="F48" s="241"/>
      <c r="G48" s="241"/>
      <c r="H48" s="241"/>
      <c r="I48" s="244"/>
      <c r="J48" s="244"/>
      <c r="K48" s="244"/>
      <c r="L48" s="244"/>
      <c r="M48" s="244"/>
      <c r="N48" s="244"/>
      <c r="O48" s="187"/>
      <c r="P48" s="278"/>
      <c r="Q48" s="235"/>
      <c r="R48" s="235"/>
      <c r="S48" s="293"/>
      <c r="V48" s="238"/>
    </row>
    <row r="49" spans="1:26" ht="14.5" customHeight="1" x14ac:dyDescent="0.35">
      <c r="A49" s="197"/>
      <c r="B49" s="241"/>
      <c r="C49" s="81" t="s">
        <v>330</v>
      </c>
      <c r="D49" s="108" t="s">
        <v>289</v>
      </c>
      <c r="E49" s="254"/>
      <c r="F49" s="241"/>
      <c r="G49" s="241"/>
      <c r="H49" s="241"/>
      <c r="I49" s="244"/>
      <c r="J49" s="244"/>
      <c r="K49" s="244"/>
      <c r="L49" s="244"/>
      <c r="M49" s="244"/>
      <c r="N49" s="244"/>
      <c r="O49" s="187"/>
      <c r="P49" s="278"/>
      <c r="Q49" s="235"/>
      <c r="R49" s="235"/>
      <c r="S49" s="293"/>
      <c r="V49" s="238"/>
    </row>
    <row r="50" spans="1:26" ht="96.65" customHeight="1" thickBot="1" x14ac:dyDescent="0.4">
      <c r="A50" s="198"/>
      <c r="B50" s="242"/>
      <c r="C50" s="123" t="s">
        <v>331</v>
      </c>
      <c r="D50" s="108" t="s">
        <v>289</v>
      </c>
      <c r="E50" s="255"/>
      <c r="F50" s="242"/>
      <c r="G50" s="242"/>
      <c r="H50" s="242"/>
      <c r="I50" s="256"/>
      <c r="J50" s="256"/>
      <c r="K50" s="256"/>
      <c r="L50" s="256"/>
      <c r="M50" s="256"/>
      <c r="N50" s="256"/>
      <c r="O50" s="247"/>
      <c r="P50" s="279"/>
      <c r="Q50" s="258"/>
      <c r="R50" s="258"/>
      <c r="S50" s="293"/>
      <c r="V50" s="252"/>
    </row>
    <row r="51" spans="1:26" ht="43.5" x14ac:dyDescent="0.35">
      <c r="A51" s="196" t="s">
        <v>81</v>
      </c>
      <c r="B51" s="240" t="s">
        <v>101</v>
      </c>
      <c r="C51" s="122" t="s">
        <v>332</v>
      </c>
      <c r="D51" s="119" t="s">
        <v>281</v>
      </c>
      <c r="E51" s="253" t="s">
        <v>281</v>
      </c>
      <c r="F51" s="240">
        <f ca="1">COUNTIFS(INDIRECT("RAG!$C$"&amp;$V12&amp;":$BB$"&amp;$V12),F$11,RAG!$C$3:$BB$3,$B51)</f>
        <v>1</v>
      </c>
      <c r="G51" s="240">
        <f ca="1">COUNTIFS(INDIRECT("RAG!$C$"&amp;$V12&amp;":$BB$"&amp;$V12),G$11,RAG!$C$3:$BB$3,$B51)</f>
        <v>0</v>
      </c>
      <c r="H51" s="240">
        <f ca="1">COUNTIFS(INDIRECT("RAG!$C$"&amp;$V12&amp;":$BB$"&amp;$V12),H$11,RAG!$C$3:$BB$3,$B51)</f>
        <v>3</v>
      </c>
      <c r="I51" s="243" t="s">
        <v>231</v>
      </c>
      <c r="J51" s="243" t="s">
        <v>231</v>
      </c>
      <c r="K51" s="243" t="s">
        <v>231</v>
      </c>
      <c r="L51" s="243" t="s">
        <v>231</v>
      </c>
      <c r="M51" s="243" t="s">
        <v>231</v>
      </c>
      <c r="N51" s="243" t="s">
        <v>262</v>
      </c>
      <c r="O51" s="246" t="s">
        <v>780</v>
      </c>
      <c r="P51" s="277" t="s">
        <v>289</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108" customHeight="1" thickBot="1" x14ac:dyDescent="0.4">
      <c r="A52" s="198"/>
      <c r="B52" s="242"/>
      <c r="C52" s="123" t="s">
        <v>333</v>
      </c>
      <c r="D52" s="108" t="s">
        <v>281</v>
      </c>
      <c r="E52" s="255"/>
      <c r="F52" s="242"/>
      <c r="G52" s="242"/>
      <c r="H52" s="242"/>
      <c r="I52" s="256"/>
      <c r="J52" s="256"/>
      <c r="K52" s="256"/>
      <c r="L52" s="256"/>
      <c r="M52" s="256"/>
      <c r="N52" s="256"/>
      <c r="O52" s="247"/>
      <c r="P52" s="279"/>
      <c r="Q52" s="258"/>
      <c r="R52" s="258"/>
      <c r="S52" s="293"/>
      <c r="V52" s="252"/>
    </row>
    <row r="53" spans="1:26" ht="29" x14ac:dyDescent="0.35">
      <c r="A53" s="196" t="s">
        <v>83</v>
      </c>
      <c r="B53" s="240" t="s">
        <v>102</v>
      </c>
      <c r="C53" s="119" t="s">
        <v>334</v>
      </c>
      <c r="D53" s="119" t="s">
        <v>289</v>
      </c>
      <c r="E53" s="265" t="s">
        <v>281</v>
      </c>
      <c r="F53" s="259">
        <f ca="1">COUNTIFS(INDIRECT("RAG!$C$"&amp;$V12&amp;":$BB$"&amp;$V12),F$11,RAG!$C$3:$BB$3,$B53)</f>
        <v>0</v>
      </c>
      <c r="G53" s="259">
        <f ca="1">COUNTIFS(INDIRECT("RAG!$C$"&amp;$V12&amp;":$BB$"&amp;$V12),G$11,RAG!$C$3:$BB$3,$B53)</f>
        <v>0</v>
      </c>
      <c r="H53" s="259">
        <f ca="1">COUNTIFS(INDIRECT("RAG!$C$"&amp;$V12&amp;":$BB$"&amp;$V12),H$11,RAG!$C$3:$BB$3,$B53)</f>
        <v>1</v>
      </c>
      <c r="I53" s="243" t="s">
        <v>282</v>
      </c>
      <c r="J53" s="243" t="s">
        <v>335</v>
      </c>
      <c r="K53" s="243" t="s">
        <v>284</v>
      </c>
      <c r="L53" s="243" t="s">
        <v>285</v>
      </c>
      <c r="M53" s="243" t="s">
        <v>286</v>
      </c>
      <c r="N53" s="243" t="s">
        <v>287</v>
      </c>
      <c r="O53" s="246" t="s">
        <v>614</v>
      </c>
      <c r="P53" s="231" t="s">
        <v>289</v>
      </c>
      <c r="Q53" s="234"/>
      <c r="R53" s="234"/>
      <c r="S53" s="293"/>
      <c r="V53" s="237"/>
      <c r="Z53" t="str">
        <f>IF(R53&gt;0,B53&amp;":"&amp;R53&amp;"
","")</f>
        <v/>
      </c>
    </row>
    <row r="54" spans="1:26" x14ac:dyDescent="0.35">
      <c r="A54" s="197"/>
      <c r="B54" s="241"/>
      <c r="C54" s="108" t="s">
        <v>336</v>
      </c>
      <c r="D54" s="108" t="s">
        <v>281</v>
      </c>
      <c r="E54" s="266"/>
      <c r="F54" s="260"/>
      <c r="G54" s="260"/>
      <c r="H54" s="260"/>
      <c r="I54" s="244"/>
      <c r="J54" s="244"/>
      <c r="K54" s="244"/>
      <c r="L54" s="244"/>
      <c r="M54" s="244"/>
      <c r="N54" s="244"/>
      <c r="O54" s="187"/>
      <c r="P54" s="232"/>
      <c r="Q54" s="235"/>
      <c r="R54" s="235"/>
      <c r="S54" s="293"/>
      <c r="V54" s="238"/>
    </row>
    <row r="55" spans="1:26" x14ac:dyDescent="0.35">
      <c r="A55" s="197"/>
      <c r="B55" s="241"/>
      <c r="C55" s="127" t="s">
        <v>337</v>
      </c>
      <c r="D55" s="108" t="s">
        <v>289</v>
      </c>
      <c r="E55" s="266"/>
      <c r="F55" s="260"/>
      <c r="G55" s="260"/>
      <c r="H55" s="260"/>
      <c r="I55" s="244"/>
      <c r="J55" s="244"/>
      <c r="K55" s="244"/>
      <c r="L55" s="244"/>
      <c r="M55" s="244"/>
      <c r="N55" s="244"/>
      <c r="O55" s="187"/>
      <c r="P55" s="232"/>
      <c r="Q55" s="235"/>
      <c r="R55" s="235"/>
      <c r="S55" s="293"/>
      <c r="V55" s="238"/>
    </row>
    <row r="56" spans="1:26" x14ac:dyDescent="0.35">
      <c r="A56" s="197"/>
      <c r="B56" s="241"/>
      <c r="C56" s="108" t="s">
        <v>338</v>
      </c>
      <c r="D56" s="108" t="s">
        <v>289</v>
      </c>
      <c r="E56" s="266"/>
      <c r="F56" s="260"/>
      <c r="G56" s="260"/>
      <c r="H56" s="260"/>
      <c r="I56" s="244"/>
      <c r="J56" s="244"/>
      <c r="K56" s="244"/>
      <c r="L56" s="244"/>
      <c r="M56" s="244"/>
      <c r="N56" s="244"/>
      <c r="O56" s="187"/>
      <c r="P56" s="232"/>
      <c r="Q56" s="235"/>
      <c r="R56" s="235"/>
      <c r="S56" s="293"/>
      <c r="V56" s="238"/>
    </row>
    <row r="57" spans="1:26" ht="112" customHeight="1" thickBot="1" x14ac:dyDescent="0.4">
      <c r="A57" s="198"/>
      <c r="B57" s="242"/>
      <c r="C57" s="121" t="s">
        <v>339</v>
      </c>
      <c r="D57" s="108" t="s">
        <v>281</v>
      </c>
      <c r="E57" s="267"/>
      <c r="F57" s="261"/>
      <c r="G57" s="261"/>
      <c r="H57" s="261"/>
      <c r="I57" s="256"/>
      <c r="J57" s="256"/>
      <c r="K57" s="256"/>
      <c r="L57" s="256"/>
      <c r="M57" s="256"/>
      <c r="N57" s="256"/>
      <c r="O57" s="247"/>
      <c r="P57" s="248"/>
      <c r="Q57" s="258"/>
      <c r="R57" s="258"/>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1</v>
      </c>
      <c r="H58" s="259">
        <f ca="1">COUNTIFS(INDIRECT("RAG!$C$"&amp;$V12&amp;":$BB$"&amp;$V12),H$11,RAG!$C$3:$BB$3,$B58)</f>
        <v>1</v>
      </c>
      <c r="I58" s="243" t="s">
        <v>282</v>
      </c>
      <c r="J58" s="243" t="s">
        <v>335</v>
      </c>
      <c r="K58" s="243" t="s">
        <v>284</v>
      </c>
      <c r="L58" s="243" t="s">
        <v>285</v>
      </c>
      <c r="M58" s="243" t="s">
        <v>286</v>
      </c>
      <c r="N58" s="243" t="s">
        <v>261</v>
      </c>
      <c r="O58" s="246" t="s">
        <v>781</v>
      </c>
      <c r="P58" s="231" t="s">
        <v>289</v>
      </c>
      <c r="Q58" s="249"/>
      <c r="R58" s="234" t="s">
        <v>524</v>
      </c>
      <c r="S58" s="293"/>
      <c r="V58" s="237"/>
      <c r="Z58" t="str">
        <f>IF(R58&gt;0,B58&amp;":"&amp;R58&amp;"
","")</f>
        <v xml:space="preserve">IIA9:Local Plan Policy CN4: Sustainable Drainage requires sites to incorporate natural flood risk solutions, such as SUDs.
</v>
      </c>
    </row>
    <row r="59" spans="1:26" ht="14.5" customHeight="1" x14ac:dyDescent="0.35">
      <c r="A59" s="197"/>
      <c r="B59" s="241"/>
      <c r="C59" s="109" t="s">
        <v>341</v>
      </c>
      <c r="D59" s="108" t="s">
        <v>289</v>
      </c>
      <c r="E59" s="266"/>
      <c r="F59" s="260"/>
      <c r="G59" s="260"/>
      <c r="H59" s="260"/>
      <c r="I59" s="244"/>
      <c r="J59" s="244"/>
      <c r="K59" s="244"/>
      <c r="L59" s="244"/>
      <c r="M59" s="244"/>
      <c r="N59" s="244"/>
      <c r="O59" s="187"/>
      <c r="P59" s="232"/>
      <c r="Q59" s="250"/>
      <c r="R59" s="235"/>
      <c r="S59" s="293"/>
      <c r="V59" s="238"/>
    </row>
    <row r="60" spans="1:26" ht="56.15" customHeight="1" thickBot="1" x14ac:dyDescent="0.4">
      <c r="A60" s="198"/>
      <c r="B60" s="242"/>
      <c r="C60" s="130" t="s">
        <v>342</v>
      </c>
      <c r="D60" s="108" t="s">
        <v>289</v>
      </c>
      <c r="E60" s="267"/>
      <c r="F60" s="261"/>
      <c r="G60" s="261"/>
      <c r="H60" s="261"/>
      <c r="I60" s="256"/>
      <c r="J60" s="256"/>
      <c r="K60" s="256"/>
      <c r="L60" s="256"/>
      <c r="M60" s="256"/>
      <c r="N60" s="256"/>
      <c r="O60" s="247"/>
      <c r="P60" s="248"/>
      <c r="Q60" s="251"/>
      <c r="R60" s="258"/>
      <c r="S60" s="293"/>
      <c r="V60" s="252"/>
    </row>
    <row r="61" spans="1:26" x14ac:dyDescent="0.35">
      <c r="A61" s="196" t="s">
        <v>85</v>
      </c>
      <c r="B61" s="240" t="s">
        <v>104</v>
      </c>
      <c r="C61" s="119" t="s">
        <v>343</v>
      </c>
      <c r="D61" s="119" t="s">
        <v>281</v>
      </c>
      <c r="E61" s="265" t="s">
        <v>281</v>
      </c>
      <c r="F61" s="259">
        <f ca="1">COUNTIFS(INDIRECT("RAG!$C$"&amp;$V12&amp;":$BB$"&amp;$V12),F$11,RAG!$C$3:$BB$3,$B61)</f>
        <v>0</v>
      </c>
      <c r="G61" s="259">
        <f ca="1">COUNTIFS(INDIRECT("RAG!$C$"&amp;$V12&amp;":$BB$"&amp;$V12),G$11,RAG!$C$3:$BB$3,$B61)</f>
        <v>1</v>
      </c>
      <c r="H61" s="259">
        <f ca="1">COUNTIFS(INDIRECT("RAG!$C$"&amp;$V12&amp;":$BB$"&amp;$V12),H$11,RAG!$C$3:$BB$3,$B61)</f>
        <v>4</v>
      </c>
      <c r="I61" s="243" t="s">
        <v>231</v>
      </c>
      <c r="J61" s="243" t="s">
        <v>231</v>
      </c>
      <c r="K61" s="243" t="s">
        <v>231</v>
      </c>
      <c r="L61" s="243" t="s">
        <v>231</v>
      </c>
      <c r="M61" s="243" t="s">
        <v>231</v>
      </c>
      <c r="N61" s="243" t="s">
        <v>262</v>
      </c>
      <c r="O61" s="246" t="s">
        <v>782</v>
      </c>
      <c r="P61" s="231" t="s">
        <v>289</v>
      </c>
      <c r="Q61" s="304"/>
      <c r="R61" s="271" t="s">
        <v>783</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44"/>
      <c r="J62" s="244"/>
      <c r="K62" s="244"/>
      <c r="L62" s="244"/>
      <c r="M62" s="244"/>
      <c r="N62" s="244"/>
      <c r="O62" s="187"/>
      <c r="P62" s="232"/>
      <c r="Q62" s="305"/>
      <c r="R62" s="272"/>
      <c r="S62" s="293"/>
      <c r="V62" s="275"/>
    </row>
    <row r="63" spans="1:26" x14ac:dyDescent="0.35">
      <c r="A63" s="197"/>
      <c r="B63" s="241"/>
      <c r="C63" s="108" t="s">
        <v>345</v>
      </c>
      <c r="D63" s="108" t="s">
        <v>281</v>
      </c>
      <c r="E63" s="266"/>
      <c r="F63" s="260"/>
      <c r="G63" s="260"/>
      <c r="H63" s="260"/>
      <c r="I63" s="244"/>
      <c r="J63" s="244"/>
      <c r="K63" s="244"/>
      <c r="L63" s="244"/>
      <c r="M63" s="244"/>
      <c r="N63" s="244"/>
      <c r="O63" s="187"/>
      <c r="P63" s="232"/>
      <c r="Q63" s="305"/>
      <c r="R63" s="272"/>
      <c r="S63" s="293"/>
      <c r="V63" s="275"/>
    </row>
    <row r="64" spans="1:26" x14ac:dyDescent="0.35">
      <c r="A64" s="197"/>
      <c r="B64" s="241"/>
      <c r="C64" s="108" t="s">
        <v>346</v>
      </c>
      <c r="D64" s="108" t="s">
        <v>281</v>
      </c>
      <c r="E64" s="266"/>
      <c r="F64" s="260"/>
      <c r="G64" s="260"/>
      <c r="H64" s="260"/>
      <c r="I64" s="244"/>
      <c r="J64" s="244"/>
      <c r="K64" s="244"/>
      <c r="L64" s="244"/>
      <c r="M64" s="244"/>
      <c r="N64" s="244"/>
      <c r="O64" s="187"/>
      <c r="P64" s="232"/>
      <c r="Q64" s="305"/>
      <c r="R64" s="272"/>
      <c r="S64" s="293"/>
      <c r="V64" s="275"/>
    </row>
    <row r="65" spans="1:26" x14ac:dyDescent="0.35">
      <c r="A65" s="197"/>
      <c r="B65" s="241"/>
      <c r="C65" s="108" t="s">
        <v>347</v>
      </c>
      <c r="D65" s="108" t="s">
        <v>289</v>
      </c>
      <c r="E65" s="266"/>
      <c r="F65" s="260"/>
      <c r="G65" s="260"/>
      <c r="H65" s="260"/>
      <c r="I65" s="244"/>
      <c r="J65" s="244"/>
      <c r="K65" s="244"/>
      <c r="L65" s="244"/>
      <c r="M65" s="244"/>
      <c r="N65" s="244"/>
      <c r="O65" s="187"/>
      <c r="P65" s="232"/>
      <c r="Q65" s="305"/>
      <c r="R65" s="272"/>
      <c r="S65" s="293"/>
      <c r="V65" s="275"/>
    </row>
    <row r="66" spans="1:26" x14ac:dyDescent="0.35">
      <c r="A66" s="197"/>
      <c r="B66" s="241"/>
      <c r="C66" s="108" t="s">
        <v>348</v>
      </c>
      <c r="D66" s="108" t="s">
        <v>289</v>
      </c>
      <c r="E66" s="266"/>
      <c r="F66" s="260"/>
      <c r="G66" s="260"/>
      <c r="H66" s="260"/>
      <c r="I66" s="244"/>
      <c r="J66" s="244"/>
      <c r="K66" s="244"/>
      <c r="L66" s="244"/>
      <c r="M66" s="244"/>
      <c r="N66" s="244"/>
      <c r="O66" s="187"/>
      <c r="P66" s="232"/>
      <c r="Q66" s="305"/>
      <c r="R66" s="272"/>
      <c r="S66" s="293"/>
      <c r="V66" s="275"/>
    </row>
    <row r="67" spans="1:26" ht="29" x14ac:dyDescent="0.35">
      <c r="A67" s="197"/>
      <c r="B67" s="241"/>
      <c r="C67" s="108" t="s">
        <v>349</v>
      </c>
      <c r="D67" s="108" t="s">
        <v>289</v>
      </c>
      <c r="E67" s="266"/>
      <c r="F67" s="260"/>
      <c r="G67" s="260"/>
      <c r="H67" s="260"/>
      <c r="I67" s="244"/>
      <c r="J67" s="244"/>
      <c r="K67" s="244"/>
      <c r="L67" s="244"/>
      <c r="M67" s="244"/>
      <c r="N67" s="244"/>
      <c r="O67" s="187"/>
      <c r="P67" s="232"/>
      <c r="Q67" s="305"/>
      <c r="R67" s="272"/>
      <c r="S67" s="293"/>
      <c r="V67" s="275"/>
    </row>
    <row r="68" spans="1:26" ht="15" thickBot="1" x14ac:dyDescent="0.4">
      <c r="A68" s="198"/>
      <c r="B68" s="242"/>
      <c r="C68" s="121" t="s">
        <v>350</v>
      </c>
      <c r="D68" s="108" t="s">
        <v>281</v>
      </c>
      <c r="E68" s="267"/>
      <c r="F68" s="261"/>
      <c r="G68" s="261"/>
      <c r="H68" s="261"/>
      <c r="I68" s="256"/>
      <c r="J68" s="256"/>
      <c r="K68" s="256"/>
      <c r="L68" s="256"/>
      <c r="M68" s="256"/>
      <c r="N68" s="256"/>
      <c r="O68" s="247"/>
      <c r="P68" s="248"/>
      <c r="Q68" s="306"/>
      <c r="R68" s="273"/>
      <c r="S68" s="293"/>
      <c r="V68" s="276"/>
    </row>
    <row r="69" spans="1:26" ht="14.5" customHeight="1" x14ac:dyDescent="0.35">
      <c r="A69" s="196" t="s">
        <v>599</v>
      </c>
      <c r="B69" s="240" t="s">
        <v>105</v>
      </c>
      <c r="C69" s="124" t="s">
        <v>738</v>
      </c>
      <c r="D69" s="119" t="s">
        <v>281</v>
      </c>
      <c r="E69" s="265" t="s">
        <v>281</v>
      </c>
      <c r="F69" s="259">
        <f ca="1">COUNTIFS(INDIRECT("RAG!$C$"&amp;$V12&amp;":$BB$"&amp;$V12),F$11,RAG!$C$3:$BB$3,$B69)</f>
        <v>0</v>
      </c>
      <c r="G69" s="259">
        <f ca="1">COUNTIFS(INDIRECT("RAG!$C$"&amp;$V12&amp;":$BB$"&amp;$V12),G$11,RAG!$C$3:$BB$3,$B69)</f>
        <v>1</v>
      </c>
      <c r="H69" s="259">
        <f ca="1">COUNTIFS(INDIRECT("RAG!$C$"&amp;$V12&amp;":$BB$"&amp;$V12),H$11,RAG!$C$3:$BB$3,$B69)</f>
        <v>5</v>
      </c>
      <c r="I69" s="243" t="s">
        <v>282</v>
      </c>
      <c r="J69" s="243" t="s">
        <v>335</v>
      </c>
      <c r="K69" s="243" t="s">
        <v>284</v>
      </c>
      <c r="L69" s="243" t="s">
        <v>285</v>
      </c>
      <c r="M69" s="243" t="s">
        <v>286</v>
      </c>
      <c r="N69" s="243" t="s">
        <v>264</v>
      </c>
      <c r="O69" s="262" t="s">
        <v>784</v>
      </c>
      <c r="P69" s="231" t="s">
        <v>281</v>
      </c>
      <c r="Q69" s="234" t="s">
        <v>351</v>
      </c>
      <c r="R69" s="234"/>
      <c r="S69" s="293"/>
      <c r="V69" s="237"/>
      <c r="Z69" t="str">
        <f>IF(R69&gt;0,B69&amp;":"&amp;R69&amp;"
","")</f>
        <v/>
      </c>
    </row>
    <row r="70" spans="1:26" x14ac:dyDescent="0.35">
      <c r="A70" s="197"/>
      <c r="B70" s="241"/>
      <c r="C70" s="125" t="s">
        <v>352</v>
      </c>
      <c r="D70" s="108" t="s">
        <v>281</v>
      </c>
      <c r="E70" s="266"/>
      <c r="F70" s="260"/>
      <c r="G70" s="260"/>
      <c r="H70" s="260"/>
      <c r="I70" s="244"/>
      <c r="J70" s="244"/>
      <c r="K70" s="244"/>
      <c r="L70" s="244"/>
      <c r="M70" s="244"/>
      <c r="N70" s="244"/>
      <c r="O70" s="263"/>
      <c r="P70" s="232"/>
      <c r="Q70" s="235"/>
      <c r="R70" s="235"/>
      <c r="S70" s="293"/>
      <c r="V70" s="238"/>
    </row>
    <row r="71" spans="1:26" ht="29" x14ac:dyDescent="0.35">
      <c r="A71" s="197"/>
      <c r="B71" s="241"/>
      <c r="C71" s="125" t="s">
        <v>353</v>
      </c>
      <c r="D71" s="108" t="s">
        <v>289</v>
      </c>
      <c r="E71" s="266"/>
      <c r="F71" s="260"/>
      <c r="G71" s="260"/>
      <c r="H71" s="260"/>
      <c r="I71" s="244"/>
      <c r="J71" s="244"/>
      <c r="K71" s="244"/>
      <c r="L71" s="244"/>
      <c r="M71" s="244"/>
      <c r="N71" s="244"/>
      <c r="O71" s="263"/>
      <c r="P71" s="232"/>
      <c r="Q71" s="235"/>
      <c r="R71" s="235"/>
      <c r="S71" s="293"/>
      <c r="V71" s="238"/>
    </row>
    <row r="72" spans="1:26" x14ac:dyDescent="0.35">
      <c r="A72" s="197"/>
      <c r="B72" s="241"/>
      <c r="C72" s="125" t="s">
        <v>354</v>
      </c>
      <c r="D72" s="108" t="s">
        <v>289</v>
      </c>
      <c r="E72" s="266"/>
      <c r="F72" s="260"/>
      <c r="G72" s="260"/>
      <c r="H72" s="260"/>
      <c r="I72" s="244"/>
      <c r="J72" s="244"/>
      <c r="K72" s="244"/>
      <c r="L72" s="244"/>
      <c r="M72" s="244"/>
      <c r="N72" s="244"/>
      <c r="O72" s="263"/>
      <c r="P72" s="232"/>
      <c r="Q72" s="235"/>
      <c r="R72" s="235"/>
      <c r="S72" s="293"/>
      <c r="V72" s="238"/>
    </row>
    <row r="73" spans="1:26" x14ac:dyDescent="0.35">
      <c r="A73" s="197"/>
      <c r="B73" s="241"/>
      <c r="C73" s="125" t="s">
        <v>739</v>
      </c>
      <c r="D73" s="108" t="s">
        <v>289</v>
      </c>
      <c r="E73" s="266"/>
      <c r="F73" s="260"/>
      <c r="G73" s="260"/>
      <c r="H73" s="260"/>
      <c r="I73" s="244"/>
      <c r="J73" s="244"/>
      <c r="K73" s="244"/>
      <c r="L73" s="244"/>
      <c r="M73" s="244"/>
      <c r="N73" s="244"/>
      <c r="O73" s="263"/>
      <c r="P73" s="232"/>
      <c r="Q73" s="235"/>
      <c r="R73" s="235"/>
      <c r="S73" s="293"/>
      <c r="V73" s="238"/>
    </row>
    <row r="74" spans="1:26" x14ac:dyDescent="0.35">
      <c r="A74" s="197"/>
      <c r="B74" s="241"/>
      <c r="C74" s="125" t="s">
        <v>355</v>
      </c>
      <c r="D74" s="108" t="s">
        <v>289</v>
      </c>
      <c r="E74" s="266"/>
      <c r="F74" s="260"/>
      <c r="G74" s="260"/>
      <c r="H74" s="260"/>
      <c r="I74" s="244"/>
      <c r="J74" s="244"/>
      <c r="K74" s="244"/>
      <c r="L74" s="244"/>
      <c r="M74" s="244"/>
      <c r="N74" s="244"/>
      <c r="O74" s="263"/>
      <c r="P74" s="232"/>
      <c r="Q74" s="235"/>
      <c r="R74" s="235"/>
      <c r="S74" s="293"/>
      <c r="V74" s="238"/>
    </row>
    <row r="75" spans="1:26" ht="20.5" customHeight="1" thickBot="1" x14ac:dyDescent="0.4">
      <c r="A75" s="198"/>
      <c r="B75" s="242"/>
      <c r="C75" s="126" t="s">
        <v>356</v>
      </c>
      <c r="D75" s="108" t="s">
        <v>289</v>
      </c>
      <c r="E75" s="267"/>
      <c r="F75" s="261"/>
      <c r="G75" s="261"/>
      <c r="H75" s="261"/>
      <c r="I75" s="256"/>
      <c r="J75" s="256"/>
      <c r="K75" s="256"/>
      <c r="L75" s="256"/>
      <c r="M75" s="256"/>
      <c r="N75" s="256"/>
      <c r="O75" s="264"/>
      <c r="P75" s="248"/>
      <c r="Q75" s="258"/>
      <c r="R75" s="258"/>
      <c r="S75" s="293"/>
      <c r="V75" s="252"/>
    </row>
    <row r="76" spans="1:26" ht="14.5" customHeight="1" x14ac:dyDescent="0.35">
      <c r="A76" s="196" t="s">
        <v>87</v>
      </c>
      <c r="B76" s="240" t="s">
        <v>106</v>
      </c>
      <c r="C76" s="124" t="s">
        <v>357</v>
      </c>
      <c r="D76" s="119" t="s">
        <v>281</v>
      </c>
      <c r="E76" s="265" t="s">
        <v>281</v>
      </c>
      <c r="F76" s="259">
        <f ca="1">COUNTIFS(INDIRECT("RAG!$C$"&amp;$V12&amp;":$BB$"&amp;$V12),F$11,RAG!$C$3:$BB$3,$B76)</f>
        <v>1</v>
      </c>
      <c r="G76" s="259">
        <f ca="1">COUNTIFS(INDIRECT("RAG!$C$"&amp;$V12&amp;":$BB$"&amp;$V12),G$11,RAG!$C$3:$BB$3,$B76)</f>
        <v>0</v>
      </c>
      <c r="H76" s="259">
        <f ca="1">COUNTIFS(INDIRECT("RAG!$C$"&amp;$V12&amp;":$BB$"&amp;$V12),H$11,RAG!$C$3:$BB$3,$B76)</f>
        <v>3</v>
      </c>
      <c r="I76" s="243" t="s">
        <v>231</v>
      </c>
      <c r="J76" s="243" t="s">
        <v>231</v>
      </c>
      <c r="K76" s="243" t="s">
        <v>231</v>
      </c>
      <c r="L76" s="243" t="s">
        <v>231</v>
      </c>
      <c r="M76" s="243" t="s">
        <v>231</v>
      </c>
      <c r="N76" s="243" t="s">
        <v>262</v>
      </c>
      <c r="O76" s="268" t="s">
        <v>514</v>
      </c>
      <c r="P76" s="231" t="s">
        <v>289</v>
      </c>
      <c r="Q76" s="234"/>
      <c r="R76" s="234" t="s">
        <v>515</v>
      </c>
      <c r="S76" s="293"/>
      <c r="V76" s="237"/>
      <c r="Z76" t="str">
        <f>IF(R76&gt;0,B76&amp;":"&amp;R76&amp;"
","")</f>
        <v xml:space="preserve">IIA12:Local Plan Policy GR5 View Management will safeguard protected views in line with Policy HC4 of the London Plan (2021).
Local Plan Policy GR1 Achieving a High Standard of Development Design and Layout Considerations requires all development proposals to respect the character and landscape of which it is built in.
</v>
      </c>
    </row>
    <row r="77" spans="1:26" x14ac:dyDescent="0.35">
      <c r="A77" s="197"/>
      <c r="B77" s="241"/>
      <c r="C77" s="125" t="s">
        <v>359</v>
      </c>
      <c r="D77" s="108" t="s">
        <v>289</v>
      </c>
      <c r="E77" s="266"/>
      <c r="F77" s="260"/>
      <c r="G77" s="260"/>
      <c r="H77" s="260"/>
      <c r="I77" s="244"/>
      <c r="J77" s="244"/>
      <c r="K77" s="244"/>
      <c r="L77" s="244"/>
      <c r="M77" s="244"/>
      <c r="N77" s="244"/>
      <c r="O77" s="269"/>
      <c r="P77" s="232"/>
      <c r="Q77" s="235"/>
      <c r="R77" s="235"/>
      <c r="S77" s="293"/>
      <c r="V77" s="238"/>
    </row>
    <row r="78" spans="1:26" x14ac:dyDescent="0.35">
      <c r="A78" s="197"/>
      <c r="B78" s="241"/>
      <c r="C78" s="125" t="s">
        <v>360</v>
      </c>
      <c r="D78" s="108" t="s">
        <v>281</v>
      </c>
      <c r="E78" s="266"/>
      <c r="F78" s="260"/>
      <c r="G78" s="260"/>
      <c r="H78" s="260"/>
      <c r="I78" s="244"/>
      <c r="J78" s="244"/>
      <c r="K78" s="244"/>
      <c r="L78" s="244"/>
      <c r="M78" s="244"/>
      <c r="N78" s="244"/>
      <c r="O78" s="269"/>
      <c r="P78" s="232"/>
      <c r="Q78" s="235"/>
      <c r="R78" s="235"/>
      <c r="S78" s="293"/>
      <c r="V78" s="238"/>
    </row>
    <row r="79" spans="1:26" x14ac:dyDescent="0.35">
      <c r="A79" s="197"/>
      <c r="B79" s="241"/>
      <c r="C79" s="125" t="s">
        <v>361</v>
      </c>
      <c r="D79" s="108" t="s">
        <v>281</v>
      </c>
      <c r="E79" s="266"/>
      <c r="F79" s="260"/>
      <c r="G79" s="260"/>
      <c r="H79" s="260"/>
      <c r="I79" s="244"/>
      <c r="J79" s="244"/>
      <c r="K79" s="244"/>
      <c r="L79" s="244"/>
      <c r="M79" s="244"/>
      <c r="N79" s="244"/>
      <c r="O79" s="269"/>
      <c r="P79" s="232"/>
      <c r="Q79" s="235"/>
      <c r="R79" s="235"/>
      <c r="S79" s="293"/>
      <c r="V79" s="238"/>
    </row>
    <row r="80" spans="1:26" ht="111" customHeight="1" thickBot="1" x14ac:dyDescent="0.4">
      <c r="A80" s="198"/>
      <c r="B80" s="242"/>
      <c r="C80" s="130" t="s">
        <v>362</v>
      </c>
      <c r="D80" s="108" t="s">
        <v>289</v>
      </c>
      <c r="E80" s="267"/>
      <c r="F80" s="261"/>
      <c r="G80" s="261"/>
      <c r="H80" s="261"/>
      <c r="I80" s="256"/>
      <c r="J80" s="256"/>
      <c r="K80" s="256"/>
      <c r="L80" s="256"/>
      <c r="M80" s="256"/>
      <c r="N80" s="256"/>
      <c r="O80" s="270"/>
      <c r="P80" s="248"/>
      <c r="Q80" s="258"/>
      <c r="R80" s="258"/>
      <c r="S80" s="293"/>
      <c r="V80" s="252"/>
    </row>
    <row r="81" spans="1:26" ht="14.5" customHeight="1"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1</v>
      </c>
      <c r="H81" s="240">
        <f ca="1">COUNTIFS(INDIRECT("RAG!$C$"&amp;$V12&amp;":$BB$"&amp;$V12),H$11,RAG!$C$3:$BB$3,$B81)</f>
        <v>4</v>
      </c>
      <c r="I81" s="243" t="s">
        <v>231</v>
      </c>
      <c r="J81" s="243" t="s">
        <v>231</v>
      </c>
      <c r="K81" s="243" t="s">
        <v>231</v>
      </c>
      <c r="L81" s="243" t="s">
        <v>231</v>
      </c>
      <c r="M81" s="243" t="s">
        <v>231</v>
      </c>
      <c r="N81" s="243" t="s">
        <v>262</v>
      </c>
      <c r="O81" s="262" t="s">
        <v>940</v>
      </c>
      <c r="P81" s="265" t="s">
        <v>289</v>
      </c>
      <c r="Q81" s="271"/>
      <c r="R81" s="234" t="s">
        <v>938</v>
      </c>
      <c r="S81" s="292"/>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54"/>
      <c r="F82" s="241"/>
      <c r="G82" s="241"/>
      <c r="H82" s="241"/>
      <c r="I82" s="244"/>
      <c r="J82" s="244"/>
      <c r="K82" s="244"/>
      <c r="L82" s="244"/>
      <c r="M82" s="244"/>
      <c r="N82" s="244"/>
      <c r="O82" s="263"/>
      <c r="P82" s="266"/>
      <c r="Q82" s="272"/>
      <c r="R82" s="235"/>
      <c r="S82" s="292"/>
      <c r="V82" s="238"/>
    </row>
    <row r="83" spans="1:26" x14ac:dyDescent="0.35">
      <c r="A83" s="201"/>
      <c r="B83" s="241"/>
      <c r="C83" s="125" t="s">
        <v>365</v>
      </c>
      <c r="D83" s="108" t="s">
        <v>289</v>
      </c>
      <c r="E83" s="254"/>
      <c r="F83" s="241"/>
      <c r="G83" s="241"/>
      <c r="H83" s="241"/>
      <c r="I83" s="244"/>
      <c r="J83" s="244"/>
      <c r="K83" s="244"/>
      <c r="L83" s="244"/>
      <c r="M83" s="244"/>
      <c r="N83" s="244"/>
      <c r="O83" s="263"/>
      <c r="P83" s="266"/>
      <c r="Q83" s="272"/>
      <c r="R83" s="235"/>
      <c r="S83" s="292"/>
      <c r="V83" s="238"/>
    </row>
    <row r="84" spans="1:26" x14ac:dyDescent="0.35">
      <c r="A84" s="201"/>
      <c r="B84" s="241"/>
      <c r="C84" s="131" t="s">
        <v>366</v>
      </c>
      <c r="D84" s="108" t="s">
        <v>289</v>
      </c>
      <c r="E84" s="254"/>
      <c r="F84" s="241"/>
      <c r="G84" s="241"/>
      <c r="H84" s="241"/>
      <c r="I84" s="244"/>
      <c r="J84" s="244"/>
      <c r="K84" s="244"/>
      <c r="L84" s="244"/>
      <c r="M84" s="244"/>
      <c r="N84" s="244"/>
      <c r="O84" s="263"/>
      <c r="P84" s="266"/>
      <c r="Q84" s="272"/>
      <c r="R84" s="235"/>
      <c r="S84" s="292"/>
      <c r="V84" s="238"/>
    </row>
    <row r="85" spans="1:26" ht="29" x14ac:dyDescent="0.35">
      <c r="A85" s="201"/>
      <c r="B85" s="241"/>
      <c r="C85" s="131" t="s">
        <v>367</v>
      </c>
      <c r="D85" s="108" t="s">
        <v>289</v>
      </c>
      <c r="E85" s="254"/>
      <c r="F85" s="241"/>
      <c r="G85" s="241"/>
      <c r="H85" s="241"/>
      <c r="I85" s="244"/>
      <c r="J85" s="244"/>
      <c r="K85" s="244"/>
      <c r="L85" s="244"/>
      <c r="M85" s="244"/>
      <c r="N85" s="244"/>
      <c r="O85" s="263"/>
      <c r="P85" s="266"/>
      <c r="Q85" s="272"/>
      <c r="R85" s="235"/>
      <c r="S85" s="292"/>
      <c r="V85" s="238"/>
    </row>
    <row r="86" spans="1:26" ht="29" x14ac:dyDescent="0.35">
      <c r="A86" s="201"/>
      <c r="B86" s="241"/>
      <c r="C86" s="131" t="s">
        <v>368</v>
      </c>
      <c r="D86" s="108" t="s">
        <v>281</v>
      </c>
      <c r="E86" s="254"/>
      <c r="F86" s="241"/>
      <c r="G86" s="241"/>
      <c r="H86" s="241"/>
      <c r="I86" s="244"/>
      <c r="J86" s="244"/>
      <c r="K86" s="244"/>
      <c r="L86" s="244"/>
      <c r="M86" s="244"/>
      <c r="N86" s="244"/>
      <c r="O86" s="263"/>
      <c r="P86" s="266"/>
      <c r="Q86" s="272"/>
      <c r="R86" s="235"/>
      <c r="S86" s="292"/>
      <c r="V86" s="238"/>
    </row>
    <row r="87" spans="1:26" ht="15" thickBot="1" x14ac:dyDescent="0.4">
      <c r="A87" s="200"/>
      <c r="B87" s="242"/>
      <c r="C87" s="129" t="s">
        <v>369</v>
      </c>
      <c r="D87" s="108" t="s">
        <v>289</v>
      </c>
      <c r="E87" s="255"/>
      <c r="F87" s="242"/>
      <c r="G87" s="242"/>
      <c r="H87" s="242"/>
      <c r="I87" s="256"/>
      <c r="J87" s="256"/>
      <c r="K87" s="256"/>
      <c r="L87" s="256"/>
      <c r="M87" s="256"/>
      <c r="N87" s="256"/>
      <c r="O87" s="264"/>
      <c r="P87" s="267"/>
      <c r="Q87" s="273"/>
      <c r="R87" s="258"/>
      <c r="S87" s="292"/>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43" t="s">
        <v>231</v>
      </c>
      <c r="J88" s="243" t="s">
        <v>231</v>
      </c>
      <c r="K88" s="243" t="s">
        <v>231</v>
      </c>
      <c r="L88" s="243" t="s">
        <v>231</v>
      </c>
      <c r="M88" s="243" t="s">
        <v>231</v>
      </c>
      <c r="N88" s="243"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44"/>
      <c r="J89" s="244"/>
      <c r="K89" s="244"/>
      <c r="L89" s="244"/>
      <c r="M89" s="244"/>
      <c r="N89" s="244"/>
      <c r="O89" s="187"/>
      <c r="P89" s="232"/>
      <c r="Q89" s="235"/>
      <c r="R89" s="235"/>
      <c r="S89" s="293"/>
      <c r="V89" s="238"/>
    </row>
    <row r="90" spans="1:26" x14ac:dyDescent="0.35">
      <c r="A90" s="201"/>
      <c r="B90" s="241"/>
      <c r="C90" s="131" t="s">
        <v>373</v>
      </c>
      <c r="D90" s="108" t="s">
        <v>289</v>
      </c>
      <c r="E90" s="254"/>
      <c r="F90" s="241"/>
      <c r="G90" s="241"/>
      <c r="H90" s="241"/>
      <c r="I90" s="244"/>
      <c r="J90" s="244"/>
      <c r="K90" s="244"/>
      <c r="L90" s="244"/>
      <c r="M90" s="244"/>
      <c r="N90" s="244"/>
      <c r="O90" s="187"/>
      <c r="P90" s="232"/>
      <c r="Q90" s="235"/>
      <c r="R90" s="235"/>
      <c r="S90" s="293"/>
      <c r="V90" s="238"/>
    </row>
    <row r="91" spans="1:26" ht="82" customHeight="1" thickBot="1" x14ac:dyDescent="0.4">
      <c r="A91" s="202"/>
      <c r="B91" s="242"/>
      <c r="C91" s="133" t="s">
        <v>374</v>
      </c>
      <c r="D91" s="143" t="s">
        <v>281</v>
      </c>
      <c r="E91" s="255"/>
      <c r="F91" s="242"/>
      <c r="G91" s="242"/>
      <c r="H91" s="242"/>
      <c r="I91" s="245"/>
      <c r="J91" s="245"/>
      <c r="K91" s="245"/>
      <c r="L91" s="245"/>
      <c r="M91" s="245"/>
      <c r="N91" s="245"/>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Z3zPG63TpglF1iYyb4aniogntFm+1NSF62tu882mBow8oKP77f04igADPSCeEnnDzs3qiY4lS0wn26uyMOb4Ig==" saltValue="3WnaJTV2jV6Ckj76bRkxrA==" spinCount="100000" sheet="1" objects="1" scenarios="1"/>
  <autoFilter ref="A11:Q91" xr:uid="{D2C47CAF-421C-4D58-AA7A-22430CCF83D7}"/>
  <mergeCells count="262">
    <mergeCell ref="S88:S91"/>
    <mergeCell ref="S12:S21"/>
    <mergeCell ref="S22:S23"/>
    <mergeCell ref="S24:S31"/>
    <mergeCell ref="S32:S39"/>
    <mergeCell ref="S40:S45"/>
    <mergeCell ref="S46:S50"/>
    <mergeCell ref="S51:S52"/>
    <mergeCell ref="S53:S57"/>
    <mergeCell ref="S58:S60"/>
    <mergeCell ref="V46:V50"/>
    <mergeCell ref="V51:V52"/>
    <mergeCell ref="V53:V57"/>
    <mergeCell ref="V58:V60"/>
    <mergeCell ref="V61:V68"/>
    <mergeCell ref="V69:V75"/>
    <mergeCell ref="V76:V80"/>
    <mergeCell ref="V81:V87"/>
    <mergeCell ref="S81:S87"/>
    <mergeCell ref="S61:S68"/>
    <mergeCell ref="S69:S75"/>
    <mergeCell ref="S76:S80"/>
    <mergeCell ref="V88:V91"/>
    <mergeCell ref="A10:C10"/>
    <mergeCell ref="I10:R10"/>
    <mergeCell ref="C7:D7"/>
    <mergeCell ref="C8:D8"/>
    <mergeCell ref="V12:V21"/>
    <mergeCell ref="V22:V23"/>
    <mergeCell ref="V24:V31"/>
    <mergeCell ref="V32:V39"/>
    <mergeCell ref="V40:V45"/>
    <mergeCell ref="M12:M21"/>
    <mergeCell ref="N12:N21"/>
    <mergeCell ref="O12:O21"/>
    <mergeCell ref="P12:P21"/>
    <mergeCell ref="Q12:Q21"/>
    <mergeCell ref="R12:R21"/>
    <mergeCell ref="A12:A21"/>
    <mergeCell ref="B12:B21"/>
    <mergeCell ref="I12:I21"/>
    <mergeCell ref="J12:J21"/>
    <mergeCell ref="K12:K21"/>
    <mergeCell ref="L12:L21"/>
    <mergeCell ref="E12:E21"/>
    <mergeCell ref="F12:F21"/>
    <mergeCell ref="G12:G21"/>
    <mergeCell ref="H12:H21"/>
    <mergeCell ref="M22:M23"/>
    <mergeCell ref="N22:N23"/>
    <mergeCell ref="O22:O23"/>
    <mergeCell ref="P22:P23"/>
    <mergeCell ref="Q22:Q23"/>
    <mergeCell ref="R22:R23"/>
    <mergeCell ref="A22:A23"/>
    <mergeCell ref="B22:B23"/>
    <mergeCell ref="I22:I23"/>
    <mergeCell ref="J22:J23"/>
    <mergeCell ref="K22:K23"/>
    <mergeCell ref="L22:L23"/>
    <mergeCell ref="E22:E23"/>
    <mergeCell ref="F22:F23"/>
    <mergeCell ref="G22:G23"/>
    <mergeCell ref="H22:H23"/>
    <mergeCell ref="M24:M31"/>
    <mergeCell ref="N24:N31"/>
    <mergeCell ref="O24:O31"/>
    <mergeCell ref="P24:P31"/>
    <mergeCell ref="Q24:Q31"/>
    <mergeCell ref="R24:R31"/>
    <mergeCell ref="A24:A31"/>
    <mergeCell ref="B24:B31"/>
    <mergeCell ref="I24:I31"/>
    <mergeCell ref="J24:J31"/>
    <mergeCell ref="K24:K31"/>
    <mergeCell ref="L24:L31"/>
    <mergeCell ref="E24:E31"/>
    <mergeCell ref="F24:F31"/>
    <mergeCell ref="G24:G31"/>
    <mergeCell ref="H24:H31"/>
    <mergeCell ref="M32:M39"/>
    <mergeCell ref="N32:N39"/>
    <mergeCell ref="O32:O39"/>
    <mergeCell ref="P32:P39"/>
    <mergeCell ref="Q32:Q39"/>
    <mergeCell ref="A32:A39"/>
    <mergeCell ref="B32:B39"/>
    <mergeCell ref="I32:I39"/>
    <mergeCell ref="J32:J39"/>
    <mergeCell ref="K32:K39"/>
    <mergeCell ref="L32:L39"/>
    <mergeCell ref="E32:E39"/>
    <mergeCell ref="F32:F39"/>
    <mergeCell ref="G32:G39"/>
    <mergeCell ref="H32:H39"/>
    <mergeCell ref="M40:M45"/>
    <mergeCell ref="N40:N45"/>
    <mergeCell ref="O40:O45"/>
    <mergeCell ref="P40:P45"/>
    <mergeCell ref="Q40:Q45"/>
    <mergeCell ref="A40:A45"/>
    <mergeCell ref="B40:B45"/>
    <mergeCell ref="I40:I45"/>
    <mergeCell ref="J40:J45"/>
    <mergeCell ref="K40:K45"/>
    <mergeCell ref="L40:L45"/>
    <mergeCell ref="E40:E45"/>
    <mergeCell ref="F40:F45"/>
    <mergeCell ref="G40:G45"/>
    <mergeCell ref="H40:H45"/>
    <mergeCell ref="M46:M50"/>
    <mergeCell ref="N46:N50"/>
    <mergeCell ref="O46:O50"/>
    <mergeCell ref="P46:P50"/>
    <mergeCell ref="Q46:Q50"/>
    <mergeCell ref="A46:A50"/>
    <mergeCell ref="B46:B50"/>
    <mergeCell ref="I46:I50"/>
    <mergeCell ref="J46:J50"/>
    <mergeCell ref="K46:K50"/>
    <mergeCell ref="L46:L50"/>
    <mergeCell ref="E46:E50"/>
    <mergeCell ref="F46:F50"/>
    <mergeCell ref="G46:G50"/>
    <mergeCell ref="H46:H50"/>
    <mergeCell ref="M51:M52"/>
    <mergeCell ref="N51:N52"/>
    <mergeCell ref="O51:O52"/>
    <mergeCell ref="P51:P52"/>
    <mergeCell ref="Q51:Q52"/>
    <mergeCell ref="R51:R52"/>
    <mergeCell ref="A51:A52"/>
    <mergeCell ref="B51:B52"/>
    <mergeCell ref="I51:I52"/>
    <mergeCell ref="J51:J52"/>
    <mergeCell ref="K51:K52"/>
    <mergeCell ref="L51:L52"/>
    <mergeCell ref="E51:E52"/>
    <mergeCell ref="F51:F52"/>
    <mergeCell ref="G51:G52"/>
    <mergeCell ref="H51:H52"/>
    <mergeCell ref="M53:M57"/>
    <mergeCell ref="N53:N57"/>
    <mergeCell ref="O53:O57"/>
    <mergeCell ref="P53:P57"/>
    <mergeCell ref="Q53:Q57"/>
    <mergeCell ref="R53:R57"/>
    <mergeCell ref="A53:A57"/>
    <mergeCell ref="B53:B57"/>
    <mergeCell ref="I53:I57"/>
    <mergeCell ref="J53:J57"/>
    <mergeCell ref="K53:K57"/>
    <mergeCell ref="L53:L57"/>
    <mergeCell ref="E53:E57"/>
    <mergeCell ref="F53:F57"/>
    <mergeCell ref="G53:G57"/>
    <mergeCell ref="H53:H57"/>
    <mergeCell ref="M58:M60"/>
    <mergeCell ref="N58:N60"/>
    <mergeCell ref="O58:O60"/>
    <mergeCell ref="P58:P60"/>
    <mergeCell ref="Q58:Q60"/>
    <mergeCell ref="R58:R60"/>
    <mergeCell ref="A58:A60"/>
    <mergeCell ref="B58:B60"/>
    <mergeCell ref="I58:I60"/>
    <mergeCell ref="J58:J60"/>
    <mergeCell ref="K58:K60"/>
    <mergeCell ref="L58:L60"/>
    <mergeCell ref="E58:E60"/>
    <mergeCell ref="F58:F60"/>
    <mergeCell ref="G58:G60"/>
    <mergeCell ref="H58:H60"/>
    <mergeCell ref="M61:M68"/>
    <mergeCell ref="N61:N68"/>
    <mergeCell ref="O61:O68"/>
    <mergeCell ref="P61:P68"/>
    <mergeCell ref="Q61:Q68"/>
    <mergeCell ref="R61:R68"/>
    <mergeCell ref="A61:A68"/>
    <mergeCell ref="B61:B68"/>
    <mergeCell ref="I61:I68"/>
    <mergeCell ref="J61:J68"/>
    <mergeCell ref="K61:K68"/>
    <mergeCell ref="L61:L68"/>
    <mergeCell ref="E61:E68"/>
    <mergeCell ref="F61:F68"/>
    <mergeCell ref="G61:G68"/>
    <mergeCell ref="H61:H68"/>
    <mergeCell ref="M69:M75"/>
    <mergeCell ref="N69:N75"/>
    <mergeCell ref="O69:O75"/>
    <mergeCell ref="P69:P75"/>
    <mergeCell ref="Q69:Q75"/>
    <mergeCell ref="R69:R75"/>
    <mergeCell ref="A69:A75"/>
    <mergeCell ref="B69:B75"/>
    <mergeCell ref="I69:I75"/>
    <mergeCell ref="J69:J75"/>
    <mergeCell ref="K69:K75"/>
    <mergeCell ref="L69:L75"/>
    <mergeCell ref="E69:E75"/>
    <mergeCell ref="F69:F75"/>
    <mergeCell ref="G69:G75"/>
    <mergeCell ref="H69:H75"/>
    <mergeCell ref="M76:M80"/>
    <mergeCell ref="N76:N80"/>
    <mergeCell ref="O76:O80"/>
    <mergeCell ref="P76:P80"/>
    <mergeCell ref="Q76:Q80"/>
    <mergeCell ref="R76:R80"/>
    <mergeCell ref="A76:A80"/>
    <mergeCell ref="B76:B80"/>
    <mergeCell ref="I76:I80"/>
    <mergeCell ref="J76:J80"/>
    <mergeCell ref="K76:K80"/>
    <mergeCell ref="L76:L80"/>
    <mergeCell ref="E76:E80"/>
    <mergeCell ref="F76:F80"/>
    <mergeCell ref="G76:G80"/>
    <mergeCell ref="H76:H80"/>
    <mergeCell ref="H88:H91"/>
    <mergeCell ref="M81:M87"/>
    <mergeCell ref="N81:N87"/>
    <mergeCell ref="O81:O87"/>
    <mergeCell ref="P81:P87"/>
    <mergeCell ref="Q81:Q87"/>
    <mergeCell ref="R81:R87"/>
    <mergeCell ref="A81:A87"/>
    <mergeCell ref="B81:B87"/>
    <mergeCell ref="I81:I87"/>
    <mergeCell ref="J81:J87"/>
    <mergeCell ref="K81:K87"/>
    <mergeCell ref="L81:L87"/>
    <mergeCell ref="E81:E87"/>
    <mergeCell ref="F81:F87"/>
    <mergeCell ref="G81:G87"/>
    <mergeCell ref="H81:H87"/>
    <mergeCell ref="R32:R39"/>
    <mergeCell ref="R40:R45"/>
    <mergeCell ref="R46:R50"/>
    <mergeCell ref="P88:P91"/>
    <mergeCell ref="Q88:Q91"/>
    <mergeCell ref="R88:R91"/>
    <mergeCell ref="A88:A91"/>
    <mergeCell ref="B88:B91"/>
    <mergeCell ref="C1:D1"/>
    <mergeCell ref="C2:D2"/>
    <mergeCell ref="C3:D3"/>
    <mergeCell ref="C4:D4"/>
    <mergeCell ref="C5:D5"/>
    <mergeCell ref="C6:D6"/>
    <mergeCell ref="M88:M91"/>
    <mergeCell ref="N88:N91"/>
    <mergeCell ref="O88:O91"/>
    <mergeCell ref="I88:I91"/>
    <mergeCell ref="J88:J91"/>
    <mergeCell ref="K88:K91"/>
    <mergeCell ref="L88:L91"/>
    <mergeCell ref="E88:E91"/>
    <mergeCell ref="F88:F91"/>
    <mergeCell ref="G88:G91"/>
  </mergeCells>
  <conditionalFormatting sqref="C12:C24">
    <cfRule type="expression" dxfId="3043" priority="134">
      <formula>$D12="No"</formula>
    </cfRule>
  </conditionalFormatting>
  <conditionalFormatting sqref="C54:C57">
    <cfRule type="expression" dxfId="3042" priority="135">
      <formula>$D54="No"</formula>
    </cfRule>
  </conditionalFormatting>
  <conditionalFormatting sqref="C12:D91">
    <cfRule type="expression" dxfId="3041" priority="7">
      <formula>$D12="No"</formula>
    </cfRule>
  </conditionalFormatting>
  <conditionalFormatting sqref="F12:F91">
    <cfRule type="cellIs" dxfId="3040" priority="122" operator="greaterThan">
      <formula>0</formula>
    </cfRule>
  </conditionalFormatting>
  <conditionalFormatting sqref="G12:G91">
    <cfRule type="cellIs" dxfId="3039" priority="121" operator="greaterThan">
      <formula>0</formula>
    </cfRule>
  </conditionalFormatting>
  <conditionalFormatting sqref="H12:H91">
    <cfRule type="cellIs" dxfId="3038" priority="120" operator="greaterThan">
      <formula>0</formula>
    </cfRule>
  </conditionalFormatting>
  <conditionalFormatting sqref="N12">
    <cfRule type="cellIs" dxfId="3037" priority="40" operator="equal">
      <formula>"Minor Positive"</formula>
    </cfRule>
    <cfRule type="cellIs" dxfId="3036" priority="38" operator="equal">
      <formula>"Minor Negative"</formula>
    </cfRule>
    <cfRule type="cellIs" dxfId="3035" priority="39" operator="equal">
      <formula>"Significant Negative"</formula>
    </cfRule>
    <cfRule type="cellIs" dxfId="3034" priority="42" operator="equal">
      <formula>"Neutral"</formula>
    </cfRule>
    <cfRule type="cellIs" dxfId="3033" priority="41" operator="equal">
      <formula>"Significant Positive"</formula>
    </cfRule>
  </conditionalFormatting>
  <conditionalFormatting sqref="N22">
    <cfRule type="cellIs" dxfId="3032" priority="81" operator="equal">
      <formula>"Neutral"</formula>
    </cfRule>
    <cfRule type="cellIs" dxfId="3031" priority="83" operator="equal">
      <formula>"Significant Positive"</formula>
    </cfRule>
    <cfRule type="cellIs" dxfId="3030" priority="78" operator="equal">
      <formula>"Significant Negative"</formula>
    </cfRule>
    <cfRule type="cellIs" dxfId="3029" priority="79" operator="equal">
      <formula>"Minor Negative"</formula>
    </cfRule>
    <cfRule type="cellIs" dxfId="3028" priority="80" operator="equal">
      <formula>"Uncertain"</formula>
    </cfRule>
    <cfRule type="cellIs" dxfId="3027" priority="82" operator="equal">
      <formula>"Minor Positive"</formula>
    </cfRule>
  </conditionalFormatting>
  <conditionalFormatting sqref="N24">
    <cfRule type="cellIs" dxfId="3026" priority="106" operator="equal">
      <formula>"Minor Positive"</formula>
    </cfRule>
    <cfRule type="cellIs" dxfId="3025" priority="105" operator="equal">
      <formula>"Neutral"</formula>
    </cfRule>
    <cfRule type="cellIs" dxfId="3024" priority="103" operator="equal">
      <formula>"Minor Negative"</formula>
    </cfRule>
    <cfRule type="cellIs" dxfId="3023" priority="102" operator="equal">
      <formula>"Significant Negative"</formula>
    </cfRule>
    <cfRule type="cellIs" dxfId="3022" priority="104" operator="equal">
      <formula>"Uncertain"</formula>
    </cfRule>
    <cfRule type="cellIs" dxfId="3021" priority="107" operator="equal">
      <formula>"Significant Positive"</formula>
    </cfRule>
  </conditionalFormatting>
  <conditionalFormatting sqref="N32 N53">
    <cfRule type="cellIs" dxfId="3020" priority="116" operator="equal">
      <formula>"Uncertain"</formula>
    </cfRule>
    <cfRule type="cellIs" dxfId="3019" priority="117" operator="equal">
      <formula>"Neutral"</formula>
    </cfRule>
    <cfRule type="cellIs" dxfId="3018" priority="119" operator="equal">
      <formula>"Significant Positive"</formula>
    </cfRule>
    <cfRule type="cellIs" dxfId="3017" priority="114" operator="equal">
      <formula>"Significant Negative"</formula>
    </cfRule>
    <cfRule type="cellIs" dxfId="3016" priority="118" operator="equal">
      <formula>"Minor Positive"</formula>
    </cfRule>
    <cfRule type="cellIs" dxfId="3015" priority="115" operator="equal">
      <formula>"Minor Negative"</formula>
    </cfRule>
  </conditionalFormatting>
  <conditionalFormatting sqref="N40">
    <cfRule type="cellIs" dxfId="3014" priority="96" operator="equal">
      <formula>"Significant Negative"</formula>
    </cfRule>
    <cfRule type="cellIs" dxfId="3013" priority="97" operator="equal">
      <formula>"Minor Negative"</formula>
    </cfRule>
    <cfRule type="cellIs" dxfId="3012" priority="98" operator="equal">
      <formula>"Uncertain"</formula>
    </cfRule>
    <cfRule type="cellIs" dxfId="3011" priority="99" operator="equal">
      <formula>"Neutral"</formula>
    </cfRule>
    <cfRule type="cellIs" dxfId="3010" priority="100" operator="equal">
      <formula>"Minor Positive"</formula>
    </cfRule>
    <cfRule type="cellIs" dxfId="3009" priority="101" operator="equal">
      <formula>"Significant Positive"</formula>
    </cfRule>
  </conditionalFormatting>
  <conditionalFormatting sqref="N46">
    <cfRule type="cellIs" dxfId="3008" priority="94" operator="equal">
      <formula>"Minor Positive"</formula>
    </cfRule>
    <cfRule type="cellIs" dxfId="3007" priority="90" operator="equal">
      <formula>"Significant Negative"</formula>
    </cfRule>
    <cfRule type="cellIs" dxfId="3006" priority="91" operator="equal">
      <formula>"Minor Negative"</formula>
    </cfRule>
    <cfRule type="cellIs" dxfId="3005" priority="92" operator="equal">
      <formula>"Uncertain"</formula>
    </cfRule>
    <cfRule type="cellIs" dxfId="3004" priority="95" operator="equal">
      <formula>"Significant Positive"</formula>
    </cfRule>
    <cfRule type="cellIs" dxfId="3003" priority="93" operator="equal">
      <formula>"Neutral"</formula>
    </cfRule>
  </conditionalFormatting>
  <conditionalFormatting sqref="N51">
    <cfRule type="cellIs" dxfId="3002" priority="108" operator="equal">
      <formula>"Significant Negative"</formula>
    </cfRule>
    <cfRule type="cellIs" dxfId="3001" priority="109" operator="equal">
      <formula>"Minor Negative"</formula>
    </cfRule>
    <cfRule type="cellIs" dxfId="3000" priority="110" operator="equal">
      <formula>"Uncertain"</formula>
    </cfRule>
    <cfRule type="cellIs" dxfId="2999" priority="112" operator="equal">
      <formula>"Minor Positive"</formula>
    </cfRule>
    <cfRule type="cellIs" dxfId="2998" priority="113" operator="equal">
      <formula>"Significant Positive"</formula>
    </cfRule>
    <cfRule type="cellIs" dxfId="2997" priority="111" operator="equal">
      <formula>"Neutral"</formula>
    </cfRule>
  </conditionalFormatting>
  <conditionalFormatting sqref="N58">
    <cfRule type="cellIs" dxfId="2996" priority="8" operator="equal">
      <formula>"Significant Negative"</formula>
    </cfRule>
    <cfRule type="cellIs" dxfId="2995" priority="9" operator="equal">
      <formula>"Minor Negative"</formula>
    </cfRule>
    <cfRule type="cellIs" dxfId="2994" priority="10" operator="equal">
      <formula>"Uncertain"</formula>
    </cfRule>
    <cfRule type="cellIs" dxfId="2993" priority="11" operator="equal">
      <formula>"Neutral"</formula>
    </cfRule>
    <cfRule type="cellIs" dxfId="2992" priority="13" operator="equal">
      <formula>"Significant Positive"</formula>
    </cfRule>
    <cfRule type="cellIs" dxfId="2991" priority="12" operator="equal">
      <formula>"Minor Positive"</formula>
    </cfRule>
  </conditionalFormatting>
  <conditionalFormatting sqref="N61">
    <cfRule type="cellIs" dxfId="2990" priority="50" operator="equal">
      <formula>"Minor Negative"</formula>
    </cfRule>
    <cfRule type="cellIs" dxfId="2989" priority="49" operator="equal">
      <formula>"Significant Negative"</formula>
    </cfRule>
    <cfRule type="cellIs" dxfId="2988" priority="51" operator="equal">
      <formula>"Uncertain"</formula>
    </cfRule>
    <cfRule type="cellIs" dxfId="2987" priority="52" operator="equal">
      <formula>"Neutral"</formula>
    </cfRule>
    <cfRule type="cellIs" dxfId="2986" priority="53" operator="equal">
      <formula>"Minor Positive"</formula>
    </cfRule>
    <cfRule type="cellIs" dxfId="2985" priority="54" operator="equal">
      <formula>"Significant Positive"</formula>
    </cfRule>
  </conditionalFormatting>
  <conditionalFormatting sqref="N69">
    <cfRule type="cellIs" dxfId="2984" priority="20" operator="equal">
      <formula>"Significant Negative"</formula>
    </cfRule>
    <cfRule type="cellIs" dxfId="2983" priority="25" operator="equal">
      <formula>"Significant Positive"</formula>
    </cfRule>
    <cfRule type="cellIs" dxfId="2982" priority="24" operator="equal">
      <formula>"Minor Positive"</formula>
    </cfRule>
    <cfRule type="cellIs" dxfId="2981" priority="23" operator="equal">
      <formula>"Neutral"</formula>
    </cfRule>
    <cfRule type="cellIs" dxfId="2980" priority="22" operator="equal">
      <formula>"Uncertain"</formula>
    </cfRule>
    <cfRule type="cellIs" dxfId="2979" priority="21" operator="equal">
      <formula>"Minor Negative"</formula>
    </cfRule>
  </conditionalFormatting>
  <conditionalFormatting sqref="N76">
    <cfRule type="cellIs" dxfId="2978" priority="31" operator="equal">
      <formula>"Significant Positive"</formula>
    </cfRule>
    <cfRule type="cellIs" dxfId="2977" priority="30" operator="equal">
      <formula>"Minor Positive"</formula>
    </cfRule>
    <cfRule type="cellIs" dxfId="2976" priority="27" operator="equal">
      <formula>"Minor Negative"</formula>
    </cfRule>
    <cfRule type="cellIs" dxfId="2975" priority="29" operator="equal">
      <formula>"Neutral"</formula>
    </cfRule>
    <cfRule type="cellIs" dxfId="2974" priority="28" operator="equal">
      <formula>"Uncertain"</formula>
    </cfRule>
    <cfRule type="cellIs" dxfId="2973" priority="26" operator="equal">
      <formula>"Significant Negative"</formula>
    </cfRule>
  </conditionalFormatting>
  <conditionalFormatting sqref="N81">
    <cfRule type="cellIs" dxfId="2972" priority="6" operator="equal">
      <formula>"Significant Positive"</formula>
    </cfRule>
    <cfRule type="cellIs" dxfId="2971" priority="5" operator="equal">
      <formula>"Minor Positive"</formula>
    </cfRule>
    <cfRule type="cellIs" dxfId="2970" priority="4" operator="equal">
      <formula>"Neutral"</formula>
    </cfRule>
    <cfRule type="cellIs" dxfId="2969" priority="3" operator="equal">
      <formula>"Uncertain"</formula>
    </cfRule>
    <cfRule type="cellIs" dxfId="2968" priority="2" operator="equal">
      <formula>"Minor Negative"</formula>
    </cfRule>
    <cfRule type="cellIs" dxfId="2967" priority="1" operator="equal">
      <formula>"Significant Negative"</formula>
    </cfRule>
  </conditionalFormatting>
  <conditionalFormatting sqref="N88">
    <cfRule type="cellIs" dxfId="2966" priority="71" operator="equal">
      <formula>"Minor Positive"</formula>
    </cfRule>
    <cfRule type="cellIs" dxfId="2965" priority="70" operator="equal">
      <formula>"Neutral"</formula>
    </cfRule>
    <cfRule type="cellIs" dxfId="2964" priority="69" operator="equal">
      <formula>"Uncertain"</formula>
    </cfRule>
    <cfRule type="cellIs" dxfId="2963" priority="68" operator="equal">
      <formula>"Minor Negative"</formula>
    </cfRule>
    <cfRule type="cellIs" dxfId="2962" priority="67" operator="equal">
      <formula>"Significant Negative"</formula>
    </cfRule>
    <cfRule type="cellIs" dxfId="2961" priority="72" operator="equal">
      <formula>"Significant Positive"</formula>
    </cfRule>
  </conditionalFormatting>
  <dataValidations count="10">
    <dataValidation type="list" allowBlank="1" showInputMessage="1" showErrorMessage="1" sqref="D12:D91" xr:uid="{B5067B31-0CF9-452E-8CB3-1A6F67D7CA2B}">
      <formula1>"Yes, No"</formula1>
    </dataValidation>
    <dataValidation type="list" allowBlank="1" showInputMessage="1" showErrorMessage="1" sqref="N12 N88:N91 N22:N80" xr:uid="{0D642AA2-A2F1-4115-932D-716283D94395}">
      <formula1>"Significant Positive,Minor Positive,Neutral,Uncertain,Minor Negative,Significant Negative"</formula1>
    </dataValidation>
    <dataValidation type="list" allowBlank="1" showInputMessage="1" showErrorMessage="1" sqref="L12 L22:L91" xr:uid="{DDE1AEF4-731A-4E46-A44B-99C56F0E8BC2}">
      <formula1>"Localised,District-wide,Regional,National,N/A"</formula1>
    </dataValidation>
    <dataValidation type="list" allowBlank="1" showInputMessage="1" showErrorMessage="1" sqref="K12 K22:K91" xr:uid="{249C0132-424B-4CA3-8585-C2748AFFB73E}">
      <formula1>"Short(&lt;5yrs),Short/Medium,Medium(10yrs),Medium/Long,Long(20+yrs),N/A"</formula1>
    </dataValidation>
    <dataValidation type="list" allowBlank="1" showInputMessage="1" showErrorMessage="1" sqref="J12 J22:J91" xr:uid="{990E562B-C49B-4182-815F-3D853204D0FB}">
      <formula1>"Low,Medium,High,N/A"</formula1>
    </dataValidation>
    <dataValidation type="list" allowBlank="1" showInputMessage="1" showErrorMessage="1" sqref="I12:I91" xr:uid="{5136173D-19DC-4E3B-891E-42041D4B1AA9}">
      <formula1>"Direct,Indirect,N/A"</formula1>
    </dataValidation>
    <dataValidation type="list" allowBlank="1" showInputMessage="1" showErrorMessage="1" sqref="M12:M23 M40:M91" xr:uid="{97AFC049-F206-43D8-AA8E-B091B15732ED}">
      <formula1>"Permanent/Irreversible,Permanant/Reversible,Temporary/Irreversible,Temporary/Reversible,N/A"</formula1>
    </dataValidation>
    <dataValidation type="list" allowBlank="1" showInputMessage="1" showErrorMessage="1" sqref="P88:P91 P53:P68" xr:uid="{909385A0-06E4-4FA4-A838-8396E32D1704}">
      <formula1>"Yes,No"</formula1>
    </dataValidation>
    <dataValidation type="list" allowBlank="1" showInputMessage="1" showErrorMessage="1" sqref="M24:M39" xr:uid="{6B6E670D-398F-43E1-9A4F-420365259EA9}">
      <formula1>"Permanent/Irreversible,Permenant/Reversible,Temporary/Irreversible,Temporary/Reversible,N/A"</formula1>
    </dataValidation>
    <dataValidation type="list" allowBlank="1" showInputMessage="1" showErrorMessage="1" sqref="N81:N87" xr:uid="{20A0BCE2-9045-41D6-A9F0-B987AC35A5DE}">
      <formula1>"Significant Positive,Minor Positive,Neutral,Uncertain,Minor Negative, Significant Negative"</formula1>
    </dataValidation>
  </dataValidations>
  <pageMargins left="0.7" right="0.7" top="0.75" bottom="0.75" header="0.3" footer="0.3"/>
  <pageSetup orientation="portrait"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2162A-37E4-4EFB-8C6C-67C4DB03F325}">
  <sheetPr codeName="Sheet5"/>
  <dimension ref="A1:Z94"/>
  <sheetViews>
    <sheetView topLeftCell="A57" zoomScale="60" zoomScaleNormal="60" workbookViewId="0">
      <selection activeCell="O81" sqref="O81:O87"/>
    </sheetView>
  </sheetViews>
  <sheetFormatPr defaultColWidth="8.54296875" defaultRowHeight="14.5" x14ac:dyDescent="0.35"/>
  <cols>
    <col min="1" max="1" width="46.1796875" customWidth="1"/>
    <col min="2" max="2" width="9.453125" hidden="1" customWidth="1"/>
    <col min="3" max="3" width="103.81640625" customWidth="1"/>
    <col min="4" max="4" width="20.72656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23.81640625" customWidth="1"/>
    <col min="18" max="18" width="32.81640625" customWidth="1"/>
    <col min="19" max="19" width="21.54296875" style="153" hidden="1" customWidth="1"/>
    <col min="20" max="20" width="14.4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179</v>
      </c>
      <c r="D1" s="192"/>
      <c r="E1" s="137"/>
      <c r="F1" s="137"/>
      <c r="G1" s="137"/>
      <c r="H1" s="137"/>
      <c r="I1" s="112"/>
      <c r="J1" s="112"/>
      <c r="K1" s="112"/>
      <c r="M1" s="113"/>
      <c r="N1" s="113"/>
      <c r="O1" s="113"/>
    </row>
    <row r="2" spans="1:26" x14ac:dyDescent="0.35">
      <c r="A2" s="74" t="s">
        <v>24</v>
      </c>
      <c r="B2" s="114"/>
      <c r="C2" s="187" t="s">
        <v>460</v>
      </c>
      <c r="D2" s="187"/>
      <c r="E2" s="138"/>
      <c r="F2" s="138"/>
      <c r="G2" s="138"/>
      <c r="H2" s="138"/>
      <c r="M2" s="115"/>
      <c r="N2" s="115"/>
      <c r="O2" s="115"/>
    </row>
    <row r="3" spans="1:26" x14ac:dyDescent="0.35">
      <c r="A3" s="75" t="s">
        <v>25</v>
      </c>
      <c r="B3" s="116"/>
      <c r="C3" s="247" t="s">
        <v>461</v>
      </c>
      <c r="D3" s="247"/>
      <c r="E3" s="138"/>
      <c r="F3" s="138"/>
      <c r="G3" s="138"/>
      <c r="H3" s="138"/>
      <c r="M3" s="115"/>
      <c r="N3" s="115"/>
      <c r="O3" s="115"/>
    </row>
    <row r="4" spans="1:26" ht="17.25" customHeight="1" x14ac:dyDescent="0.35">
      <c r="A4" s="135" t="s">
        <v>26</v>
      </c>
      <c r="B4" s="136"/>
      <c r="C4" s="290" t="s">
        <v>615</v>
      </c>
      <c r="D4" s="290"/>
      <c r="E4" s="134"/>
      <c r="F4" s="134"/>
      <c r="G4" s="134"/>
      <c r="H4" s="134"/>
      <c r="M4" s="115"/>
      <c r="N4" s="115"/>
      <c r="O4" s="115"/>
    </row>
    <row r="5" spans="1:26" ht="17.25" customHeight="1" x14ac:dyDescent="0.35">
      <c r="A5" s="75" t="s">
        <v>27</v>
      </c>
      <c r="B5" s="136"/>
      <c r="C5" s="307">
        <v>2.2799999999999998</v>
      </c>
      <c r="D5" s="308"/>
      <c r="E5" s="134"/>
      <c r="F5" s="134"/>
      <c r="G5" s="134"/>
      <c r="H5" s="134"/>
      <c r="M5" s="115"/>
      <c r="N5" s="115"/>
      <c r="O5" s="115"/>
    </row>
    <row r="6" spans="1:26" ht="40.5" customHeight="1" x14ac:dyDescent="0.35">
      <c r="A6" s="75" t="s">
        <v>28</v>
      </c>
      <c r="B6" s="136"/>
      <c r="C6" s="175" t="s">
        <v>616</v>
      </c>
      <c r="D6" s="177"/>
      <c r="E6" s="134"/>
      <c r="F6" s="134"/>
      <c r="G6" s="134"/>
      <c r="H6" s="134"/>
      <c r="M6" s="115"/>
      <c r="N6" s="115"/>
      <c r="O6" s="115"/>
    </row>
    <row r="7" spans="1:26" ht="17.25" customHeight="1" x14ac:dyDescent="0.35">
      <c r="A7" s="75" t="s">
        <v>29</v>
      </c>
      <c r="B7" s="136"/>
      <c r="C7" s="175" t="s">
        <v>270</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281</v>
      </c>
      <c r="E12" s="266" t="s">
        <v>281</v>
      </c>
      <c r="F12" s="260">
        <f ca="1">COUNTIFS(INDIRECT("RAG!$C$"&amp;$V12&amp;":$BB$"&amp;$V12),F$11,RAG!$C$3:$BB$3,$B12)</f>
        <v>0</v>
      </c>
      <c r="G12" s="279">
        <f ca="1">COUNTIFS(INDIRECT("RAG!$C$"&amp;$V12&amp;":$BB$"&amp;$V12),G$11,RAG!$C$3:$BB$3,$B12)</f>
        <v>2</v>
      </c>
      <c r="H12" s="279">
        <f ca="1">COUNTIFS(INDIRECT("RAG!$C$"&amp;$V12&amp;":$BB$"&amp;$V12),H$11,RAG!$C$3:$BB$3,$B12)</f>
        <v>1</v>
      </c>
      <c r="I12" s="283" t="s">
        <v>282</v>
      </c>
      <c r="J12" s="283" t="s">
        <v>283</v>
      </c>
      <c r="K12" s="283" t="s">
        <v>284</v>
      </c>
      <c r="L12" s="283" t="s">
        <v>285</v>
      </c>
      <c r="M12" s="283" t="s">
        <v>286</v>
      </c>
      <c r="N12" s="256" t="s">
        <v>261</v>
      </c>
      <c r="O12" s="246" t="s">
        <v>785</v>
      </c>
      <c r="P12" s="277" t="s">
        <v>289</v>
      </c>
      <c r="Q12" s="249"/>
      <c r="R12" s="249"/>
      <c r="S12" s="293"/>
      <c r="V12" s="237">
        <f>MATCH(C1, RAG!$B$1:B$56, 0)</f>
        <v>13</v>
      </c>
      <c r="Z12" t="str">
        <f>IF(R12&gt;0,B12&amp;":"&amp;R12&amp;"
","")</f>
        <v/>
      </c>
    </row>
    <row r="13" spans="1:26" x14ac:dyDescent="0.35">
      <c r="A13" s="197"/>
      <c r="B13" s="288"/>
      <c r="C13" s="108" t="s">
        <v>288</v>
      </c>
      <c r="D13" s="108" t="s">
        <v>289</v>
      </c>
      <c r="E13" s="266"/>
      <c r="F13" s="260"/>
      <c r="G13" s="260"/>
      <c r="H13" s="260"/>
      <c r="I13" s="284"/>
      <c r="J13" s="284"/>
      <c r="K13" s="284"/>
      <c r="L13" s="284"/>
      <c r="M13" s="284"/>
      <c r="N13" s="282"/>
      <c r="O13" s="187"/>
      <c r="P13" s="278"/>
      <c r="Q13" s="250"/>
      <c r="R13" s="250"/>
      <c r="S13" s="293"/>
      <c r="V13" s="238"/>
    </row>
    <row r="14" spans="1:26" x14ac:dyDescent="0.35">
      <c r="A14" s="197"/>
      <c r="B14" s="288"/>
      <c r="C14" s="108" t="s">
        <v>290</v>
      </c>
      <c r="D14" s="108" t="s">
        <v>289</v>
      </c>
      <c r="E14" s="266"/>
      <c r="F14" s="260"/>
      <c r="G14" s="260"/>
      <c r="H14" s="260"/>
      <c r="I14" s="284"/>
      <c r="J14" s="284"/>
      <c r="K14" s="284"/>
      <c r="L14" s="284"/>
      <c r="M14" s="284"/>
      <c r="N14" s="282"/>
      <c r="O14" s="187"/>
      <c r="P14" s="278"/>
      <c r="Q14" s="250"/>
      <c r="R14" s="250"/>
      <c r="S14" s="293"/>
      <c r="V14" s="238"/>
    </row>
    <row r="15" spans="1:26" x14ac:dyDescent="0.35">
      <c r="A15" s="197"/>
      <c r="B15" s="288"/>
      <c r="C15" s="108" t="s">
        <v>291</v>
      </c>
      <c r="D15" s="108" t="s">
        <v>281</v>
      </c>
      <c r="E15" s="266"/>
      <c r="F15" s="260"/>
      <c r="G15" s="260"/>
      <c r="H15" s="260"/>
      <c r="I15" s="284"/>
      <c r="J15" s="284"/>
      <c r="K15" s="284"/>
      <c r="L15" s="284"/>
      <c r="M15" s="284"/>
      <c r="N15" s="282"/>
      <c r="O15" s="187"/>
      <c r="P15" s="278"/>
      <c r="Q15" s="250"/>
      <c r="R15" s="250"/>
      <c r="S15" s="293"/>
      <c r="V15" s="238"/>
    </row>
    <row r="16" spans="1:26" ht="14.5" customHeight="1" x14ac:dyDescent="0.35">
      <c r="A16" s="197"/>
      <c r="B16" s="288"/>
      <c r="C16" s="108" t="s">
        <v>292</v>
      </c>
      <c r="D16" s="108" t="s">
        <v>281</v>
      </c>
      <c r="E16" s="266"/>
      <c r="F16" s="260"/>
      <c r="G16" s="260"/>
      <c r="H16" s="260"/>
      <c r="I16" s="284"/>
      <c r="J16" s="284"/>
      <c r="K16" s="284"/>
      <c r="L16" s="284"/>
      <c r="M16" s="284"/>
      <c r="N16" s="282"/>
      <c r="O16" s="187"/>
      <c r="P16" s="278"/>
      <c r="Q16" s="250"/>
      <c r="R16" s="250"/>
      <c r="S16" s="293"/>
      <c r="V16" s="238"/>
    </row>
    <row r="17" spans="1:26" x14ac:dyDescent="0.35">
      <c r="A17" s="197"/>
      <c r="B17" s="288"/>
      <c r="C17" s="108" t="s">
        <v>293</v>
      </c>
      <c r="D17" s="108" t="s">
        <v>281</v>
      </c>
      <c r="E17" s="266"/>
      <c r="F17" s="260"/>
      <c r="G17" s="260"/>
      <c r="H17" s="260"/>
      <c r="I17" s="284"/>
      <c r="J17" s="284"/>
      <c r="K17" s="284"/>
      <c r="L17" s="284"/>
      <c r="M17" s="284"/>
      <c r="N17" s="282"/>
      <c r="O17" s="187"/>
      <c r="P17" s="278"/>
      <c r="Q17" s="250"/>
      <c r="R17" s="250"/>
      <c r="S17" s="293"/>
      <c r="V17" s="238"/>
    </row>
    <row r="18" spans="1:26" ht="14.5" customHeight="1" x14ac:dyDescent="0.35">
      <c r="A18" s="197"/>
      <c r="B18" s="288"/>
      <c r="C18" s="108" t="s">
        <v>294</v>
      </c>
      <c r="D18" s="108" t="s">
        <v>281</v>
      </c>
      <c r="E18" s="266"/>
      <c r="F18" s="260"/>
      <c r="G18" s="260"/>
      <c r="H18" s="260"/>
      <c r="I18" s="284"/>
      <c r="J18" s="284"/>
      <c r="K18" s="284"/>
      <c r="L18" s="284"/>
      <c r="M18" s="284"/>
      <c r="N18" s="282"/>
      <c r="O18" s="187"/>
      <c r="P18" s="278"/>
      <c r="Q18" s="250"/>
      <c r="R18" s="250"/>
      <c r="S18" s="293"/>
      <c r="V18" s="238"/>
    </row>
    <row r="19" spans="1:26" x14ac:dyDescent="0.35">
      <c r="A19" s="197"/>
      <c r="B19" s="288"/>
      <c r="C19" s="108" t="s">
        <v>295</v>
      </c>
      <c r="D19" s="108" t="s">
        <v>281</v>
      </c>
      <c r="E19" s="266"/>
      <c r="F19" s="260"/>
      <c r="G19" s="260"/>
      <c r="H19" s="260"/>
      <c r="I19" s="284"/>
      <c r="J19" s="284"/>
      <c r="K19" s="284"/>
      <c r="L19" s="284"/>
      <c r="M19" s="284"/>
      <c r="N19" s="282"/>
      <c r="O19" s="187"/>
      <c r="P19" s="278"/>
      <c r="Q19" s="250"/>
      <c r="R19" s="250"/>
      <c r="S19" s="293"/>
      <c r="V19" s="238"/>
    </row>
    <row r="20" spans="1:26" ht="29" x14ac:dyDescent="0.35">
      <c r="A20" s="197"/>
      <c r="B20" s="288"/>
      <c r="C20" s="108" t="s">
        <v>296</v>
      </c>
      <c r="D20" s="108" t="s">
        <v>281</v>
      </c>
      <c r="E20" s="266"/>
      <c r="F20" s="260"/>
      <c r="G20" s="260"/>
      <c r="H20" s="260"/>
      <c r="I20" s="284"/>
      <c r="J20" s="284"/>
      <c r="K20" s="284"/>
      <c r="L20" s="284"/>
      <c r="M20" s="284"/>
      <c r="N20" s="282"/>
      <c r="O20" s="187"/>
      <c r="P20" s="278"/>
      <c r="Q20" s="250"/>
      <c r="R20" s="250"/>
      <c r="S20" s="293"/>
      <c r="V20" s="238"/>
    </row>
    <row r="21" spans="1:26" ht="15" thickBot="1" x14ac:dyDescent="0.4">
      <c r="A21" s="198"/>
      <c r="B21" s="289"/>
      <c r="C21" s="121" t="s">
        <v>297</v>
      </c>
      <c r="D21" s="108" t="s">
        <v>281</v>
      </c>
      <c r="E21" s="267"/>
      <c r="F21" s="261"/>
      <c r="G21" s="261"/>
      <c r="H21" s="261"/>
      <c r="I21" s="285"/>
      <c r="J21" s="285"/>
      <c r="K21" s="285"/>
      <c r="L21" s="285"/>
      <c r="M21" s="285"/>
      <c r="N21" s="281"/>
      <c r="O21" s="247"/>
      <c r="P21" s="279"/>
      <c r="Q21" s="251"/>
      <c r="R21" s="251"/>
      <c r="S21" s="293"/>
      <c r="V21" s="252"/>
    </row>
    <row r="22" spans="1:26" ht="39" customHeight="1" x14ac:dyDescent="0.35">
      <c r="A22" s="199" t="s">
        <v>71</v>
      </c>
      <c r="B22" s="240" t="s">
        <v>96</v>
      </c>
      <c r="C22" s="119" t="s">
        <v>298</v>
      </c>
      <c r="D22" s="119" t="s">
        <v>281</v>
      </c>
      <c r="E22" s="265" t="s">
        <v>281</v>
      </c>
      <c r="F22" s="259">
        <f ca="1">COUNTIFS(INDIRECT("RAG!$C$"&amp;$V12&amp;":$BB$"&amp;$V12),F$11,RAG!$C$3:$BB$3,$B22)</f>
        <v>0</v>
      </c>
      <c r="G22" s="259">
        <f ca="1">COUNTIFS(INDIRECT("RAG!$C$"&amp;$V12&amp;":$BB$"&amp;$V12),G$11,RAG!$C$3:$BB$3,$B22)</f>
        <v>0</v>
      </c>
      <c r="H22" s="259">
        <f ca="1">COUNTIFS(INDIRECT("RAG!$C$"&amp;$V12&amp;":$BB$"&amp;$V12),H$11,RAG!$C$3:$BB$3,$B22)</f>
        <v>2</v>
      </c>
      <c r="I22" s="283" t="s">
        <v>231</v>
      </c>
      <c r="J22" s="280" t="s">
        <v>231</v>
      </c>
      <c r="K22" s="280" t="s">
        <v>231</v>
      </c>
      <c r="L22" s="280" t="s">
        <v>231</v>
      </c>
      <c r="M22" s="280" t="s">
        <v>231</v>
      </c>
      <c r="N22" s="243" t="s">
        <v>261</v>
      </c>
      <c r="O22" s="246" t="s">
        <v>681</v>
      </c>
      <c r="P22" s="277" t="s">
        <v>289</v>
      </c>
      <c r="Q22" s="249"/>
      <c r="R22" s="249"/>
      <c r="S22" s="293"/>
      <c r="V22" s="237"/>
      <c r="Z22" t="str">
        <f>IF(R22&gt;0,B22&amp;":"&amp;R22&amp;"
","")</f>
        <v/>
      </c>
    </row>
    <row r="23" spans="1:26" ht="50.25" customHeight="1" thickBot="1" x14ac:dyDescent="0.4">
      <c r="A23" s="200"/>
      <c r="B23" s="242"/>
      <c r="C23" s="121" t="s">
        <v>301</v>
      </c>
      <c r="D23" s="108" t="s">
        <v>289</v>
      </c>
      <c r="E23" s="267"/>
      <c r="F23" s="261"/>
      <c r="G23" s="261"/>
      <c r="H23" s="261"/>
      <c r="I23" s="284"/>
      <c r="J23" s="281"/>
      <c r="K23" s="281"/>
      <c r="L23" s="281"/>
      <c r="M23" s="281"/>
      <c r="N23" s="256"/>
      <c r="O23" s="247"/>
      <c r="P23" s="279"/>
      <c r="Q23" s="251"/>
      <c r="R23" s="251"/>
      <c r="S23" s="293"/>
      <c r="V23" s="252"/>
    </row>
    <row r="24" spans="1:26" ht="72.5" x14ac:dyDescent="0.35">
      <c r="A24" s="196" t="s">
        <v>72</v>
      </c>
      <c r="B24" s="240" t="s">
        <v>97</v>
      </c>
      <c r="C24" s="122" t="s">
        <v>302</v>
      </c>
      <c r="D24" s="119" t="s">
        <v>281</v>
      </c>
      <c r="E24" s="253" t="s">
        <v>281</v>
      </c>
      <c r="F24" s="240">
        <f ca="1">COUNTIFS(INDIRECT("RAG!$C$"&amp;$V12&amp;":$BB$"&amp;$V12),F$11,RAG!$C$3:$BB$3,$B24)</f>
        <v>1</v>
      </c>
      <c r="G24" s="240">
        <f ca="1">COUNTIFS(INDIRECT("RAG!$C$"&amp;$V12&amp;":$BB$"&amp;$V12),G$11,RAG!$C$3:$BB$3,$B24)</f>
        <v>1</v>
      </c>
      <c r="H24" s="240">
        <f ca="1">COUNTIFS(INDIRECT("RAG!$C$"&amp;$V12&amp;":$BB$"&amp;$V12),H$11,RAG!$C$3:$BB$3,$B24)</f>
        <v>4</v>
      </c>
      <c r="I24" s="280" t="s">
        <v>282</v>
      </c>
      <c r="J24" s="280" t="s">
        <v>335</v>
      </c>
      <c r="K24" s="280" t="s">
        <v>284</v>
      </c>
      <c r="L24" s="280" t="s">
        <v>285</v>
      </c>
      <c r="M24" s="280" t="s">
        <v>462</v>
      </c>
      <c r="N24" s="243" t="s">
        <v>261</v>
      </c>
      <c r="O24" s="246" t="s">
        <v>463</v>
      </c>
      <c r="P24" s="277" t="s">
        <v>281</v>
      </c>
      <c r="Q24" s="234"/>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82"/>
      <c r="J25" s="282"/>
      <c r="K25" s="282"/>
      <c r="L25" s="282"/>
      <c r="M25" s="282"/>
      <c r="N25" s="244"/>
      <c r="O25" s="187"/>
      <c r="P25" s="278"/>
      <c r="Q25" s="235"/>
      <c r="R25" s="235"/>
      <c r="S25" s="293"/>
      <c r="V25" s="238"/>
    </row>
    <row r="26" spans="1:26" x14ac:dyDescent="0.35">
      <c r="A26" s="197"/>
      <c r="B26" s="241"/>
      <c r="C26" s="81" t="s">
        <v>304</v>
      </c>
      <c r="D26" s="108" t="s">
        <v>281</v>
      </c>
      <c r="E26" s="254"/>
      <c r="F26" s="241"/>
      <c r="G26" s="241"/>
      <c r="H26" s="241"/>
      <c r="I26" s="282"/>
      <c r="J26" s="282"/>
      <c r="K26" s="282"/>
      <c r="L26" s="282"/>
      <c r="M26" s="282"/>
      <c r="N26" s="244"/>
      <c r="O26" s="187"/>
      <c r="P26" s="278"/>
      <c r="Q26" s="235"/>
      <c r="R26" s="235"/>
      <c r="S26" s="293"/>
      <c r="V26" s="238"/>
    </row>
    <row r="27" spans="1:26" x14ac:dyDescent="0.35">
      <c r="A27" s="197"/>
      <c r="B27" s="241"/>
      <c r="C27" s="81" t="s">
        <v>305</v>
      </c>
      <c r="D27" s="108" t="s">
        <v>289</v>
      </c>
      <c r="E27" s="254"/>
      <c r="F27" s="241"/>
      <c r="G27" s="241"/>
      <c r="H27" s="241"/>
      <c r="I27" s="282"/>
      <c r="J27" s="282"/>
      <c r="K27" s="282"/>
      <c r="L27" s="282"/>
      <c r="M27" s="282"/>
      <c r="N27" s="244"/>
      <c r="O27" s="187"/>
      <c r="P27" s="278"/>
      <c r="Q27" s="235"/>
      <c r="R27" s="235"/>
      <c r="S27" s="293"/>
      <c r="V27" s="238"/>
    </row>
    <row r="28" spans="1:26" x14ac:dyDescent="0.35">
      <c r="A28" s="197"/>
      <c r="B28" s="241"/>
      <c r="C28" s="81" t="s">
        <v>306</v>
      </c>
      <c r="D28" s="108" t="s">
        <v>289</v>
      </c>
      <c r="E28" s="254"/>
      <c r="F28" s="241"/>
      <c r="G28" s="241"/>
      <c r="H28" s="241"/>
      <c r="I28" s="282"/>
      <c r="J28" s="282"/>
      <c r="K28" s="282"/>
      <c r="L28" s="282"/>
      <c r="M28" s="282"/>
      <c r="N28" s="244"/>
      <c r="O28" s="187"/>
      <c r="P28" s="278"/>
      <c r="Q28" s="235"/>
      <c r="R28" s="235"/>
      <c r="S28" s="293"/>
      <c r="V28" s="238"/>
    </row>
    <row r="29" spans="1:26" ht="29.15" customHeight="1" x14ac:dyDescent="0.35">
      <c r="A29" s="197"/>
      <c r="B29" s="241"/>
      <c r="C29" s="81" t="s">
        <v>307</v>
      </c>
      <c r="D29" s="108" t="s">
        <v>289</v>
      </c>
      <c r="E29" s="254"/>
      <c r="F29" s="241"/>
      <c r="G29" s="241"/>
      <c r="H29" s="241"/>
      <c r="I29" s="282"/>
      <c r="J29" s="282"/>
      <c r="K29" s="282"/>
      <c r="L29" s="282"/>
      <c r="M29" s="282"/>
      <c r="N29" s="244"/>
      <c r="O29" s="187"/>
      <c r="P29" s="278"/>
      <c r="Q29" s="235"/>
      <c r="R29" s="235"/>
      <c r="S29" s="293"/>
      <c r="V29" s="238"/>
    </row>
    <row r="30" spans="1:26" x14ac:dyDescent="0.35">
      <c r="A30" s="197"/>
      <c r="B30" s="241"/>
      <c r="C30" s="81" t="s">
        <v>308</v>
      </c>
      <c r="D30" s="108" t="s">
        <v>289</v>
      </c>
      <c r="E30" s="254"/>
      <c r="F30" s="241"/>
      <c r="G30" s="241"/>
      <c r="H30" s="241"/>
      <c r="I30" s="282"/>
      <c r="J30" s="282"/>
      <c r="K30" s="282"/>
      <c r="L30" s="282"/>
      <c r="M30" s="282"/>
      <c r="N30" s="244"/>
      <c r="O30" s="187"/>
      <c r="P30" s="278"/>
      <c r="Q30" s="235"/>
      <c r="R30" s="235"/>
      <c r="S30" s="293"/>
      <c r="V30" s="238"/>
    </row>
    <row r="31" spans="1:26" ht="29.5" thickBot="1" x14ac:dyDescent="0.4">
      <c r="A31" s="198"/>
      <c r="B31" s="242"/>
      <c r="C31" s="123" t="s">
        <v>309</v>
      </c>
      <c r="D31" s="108" t="s">
        <v>289</v>
      </c>
      <c r="E31" s="255"/>
      <c r="F31" s="242"/>
      <c r="G31" s="242"/>
      <c r="H31" s="242"/>
      <c r="I31" s="281"/>
      <c r="J31" s="281"/>
      <c r="K31" s="281"/>
      <c r="L31" s="281"/>
      <c r="M31" s="281"/>
      <c r="N31" s="256"/>
      <c r="O31" s="247"/>
      <c r="P31" s="279"/>
      <c r="Q31" s="258"/>
      <c r="R31" s="258"/>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1</v>
      </c>
      <c r="H32" s="240">
        <f ca="1">COUNTIFS(INDIRECT("RAG!$C$"&amp;$V12&amp;":$BB$"&amp;$V12),H$11,RAG!$C$3:$BB$3,$B32)</f>
        <v>3</v>
      </c>
      <c r="I32" s="243" t="s">
        <v>282</v>
      </c>
      <c r="J32" s="243" t="s">
        <v>335</v>
      </c>
      <c r="K32" s="243" t="s">
        <v>284</v>
      </c>
      <c r="L32" s="243" t="s">
        <v>285</v>
      </c>
      <c r="M32" s="243" t="s">
        <v>286</v>
      </c>
      <c r="N32" s="243" t="s">
        <v>261</v>
      </c>
      <c r="O32" s="246" t="s">
        <v>464</v>
      </c>
      <c r="P32" s="277" t="s">
        <v>281</v>
      </c>
      <c r="Q32" s="249"/>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44"/>
      <c r="J33" s="244"/>
      <c r="K33" s="244"/>
      <c r="L33" s="244"/>
      <c r="M33" s="244"/>
      <c r="N33" s="244"/>
      <c r="O33" s="187"/>
      <c r="P33" s="278"/>
      <c r="Q33" s="250"/>
      <c r="R33" s="235"/>
      <c r="S33" s="293"/>
      <c r="V33" s="238"/>
    </row>
    <row r="34" spans="1:26" x14ac:dyDescent="0.35">
      <c r="A34" s="197"/>
      <c r="B34" s="241"/>
      <c r="C34" s="125" t="s">
        <v>314</v>
      </c>
      <c r="D34" s="108" t="s">
        <v>281</v>
      </c>
      <c r="E34" s="254"/>
      <c r="F34" s="241"/>
      <c r="G34" s="241"/>
      <c r="H34" s="241"/>
      <c r="I34" s="244"/>
      <c r="J34" s="244"/>
      <c r="K34" s="244"/>
      <c r="L34" s="244"/>
      <c r="M34" s="244"/>
      <c r="N34" s="244"/>
      <c r="O34" s="187"/>
      <c r="P34" s="278"/>
      <c r="Q34" s="250"/>
      <c r="R34" s="235"/>
      <c r="S34" s="293"/>
      <c r="V34" s="238"/>
    </row>
    <row r="35" spans="1:26" ht="30" customHeight="1" x14ac:dyDescent="0.35">
      <c r="A35" s="197"/>
      <c r="B35" s="241"/>
      <c r="C35" s="125" t="s">
        <v>315</v>
      </c>
      <c r="D35" s="108" t="s">
        <v>289</v>
      </c>
      <c r="E35" s="254"/>
      <c r="F35" s="241"/>
      <c r="G35" s="241"/>
      <c r="H35" s="241"/>
      <c r="I35" s="244"/>
      <c r="J35" s="244"/>
      <c r="K35" s="244"/>
      <c r="L35" s="244"/>
      <c r="M35" s="244"/>
      <c r="N35" s="244"/>
      <c r="O35" s="187"/>
      <c r="P35" s="278"/>
      <c r="Q35" s="250"/>
      <c r="R35" s="235"/>
      <c r="S35" s="293"/>
      <c r="V35" s="238"/>
    </row>
    <row r="36" spans="1:26" x14ac:dyDescent="0.35">
      <c r="A36" s="197"/>
      <c r="B36" s="241"/>
      <c r="C36" s="125" t="s">
        <v>316</v>
      </c>
      <c r="D36" s="108" t="s">
        <v>281</v>
      </c>
      <c r="E36" s="254"/>
      <c r="F36" s="241"/>
      <c r="G36" s="241"/>
      <c r="H36" s="241"/>
      <c r="I36" s="244"/>
      <c r="J36" s="244"/>
      <c r="K36" s="244"/>
      <c r="L36" s="244"/>
      <c r="M36" s="244"/>
      <c r="N36" s="244"/>
      <c r="O36" s="187"/>
      <c r="P36" s="278"/>
      <c r="Q36" s="250"/>
      <c r="R36" s="235"/>
      <c r="S36" s="293"/>
      <c r="V36" s="238"/>
    </row>
    <row r="37" spans="1:26" x14ac:dyDescent="0.35">
      <c r="A37" s="197"/>
      <c r="B37" s="241"/>
      <c r="C37" s="125" t="s">
        <v>317</v>
      </c>
      <c r="D37" s="108" t="s">
        <v>289</v>
      </c>
      <c r="E37" s="254"/>
      <c r="F37" s="241"/>
      <c r="G37" s="241"/>
      <c r="H37" s="241"/>
      <c r="I37" s="244"/>
      <c r="J37" s="244"/>
      <c r="K37" s="244"/>
      <c r="L37" s="244"/>
      <c r="M37" s="244"/>
      <c r="N37" s="244"/>
      <c r="O37" s="187"/>
      <c r="P37" s="278"/>
      <c r="Q37" s="250"/>
      <c r="R37" s="235"/>
      <c r="S37" s="293"/>
      <c r="V37" s="238"/>
    </row>
    <row r="38" spans="1:26" x14ac:dyDescent="0.35">
      <c r="A38" s="197"/>
      <c r="B38" s="241"/>
      <c r="C38" s="125" t="s">
        <v>318</v>
      </c>
      <c r="D38" s="108" t="s">
        <v>289</v>
      </c>
      <c r="E38" s="254"/>
      <c r="F38" s="241"/>
      <c r="G38" s="241"/>
      <c r="H38" s="241"/>
      <c r="I38" s="244"/>
      <c r="J38" s="244"/>
      <c r="K38" s="244"/>
      <c r="L38" s="244"/>
      <c r="M38" s="244"/>
      <c r="N38" s="244"/>
      <c r="O38" s="187"/>
      <c r="P38" s="278"/>
      <c r="Q38" s="250"/>
      <c r="R38" s="235"/>
      <c r="S38" s="293"/>
      <c r="V38" s="238"/>
    </row>
    <row r="39" spans="1:26" ht="15" thickBot="1" x14ac:dyDescent="0.4">
      <c r="A39" s="198"/>
      <c r="B39" s="242"/>
      <c r="C39" s="126" t="s">
        <v>319</v>
      </c>
      <c r="D39" s="108" t="s">
        <v>289</v>
      </c>
      <c r="E39" s="255"/>
      <c r="F39" s="242"/>
      <c r="G39" s="242"/>
      <c r="H39" s="242"/>
      <c r="I39" s="256"/>
      <c r="J39" s="256"/>
      <c r="K39" s="256"/>
      <c r="L39" s="256"/>
      <c r="M39" s="256"/>
      <c r="N39" s="256"/>
      <c r="O39" s="247"/>
      <c r="P39" s="279"/>
      <c r="Q39" s="251"/>
      <c r="R39" s="258"/>
      <c r="S39" s="293"/>
      <c r="V39" s="252"/>
    </row>
    <row r="40" spans="1:26" ht="14.5" customHeight="1" x14ac:dyDescent="0.35">
      <c r="A40" s="196" t="s">
        <v>77</v>
      </c>
      <c r="B40" s="240" t="s">
        <v>99</v>
      </c>
      <c r="C40" s="122" t="s">
        <v>320</v>
      </c>
      <c r="D40" s="119" t="s">
        <v>281</v>
      </c>
      <c r="E40" s="253" t="s">
        <v>281</v>
      </c>
      <c r="F40" s="240">
        <f ca="1">COUNTIFS(INDIRECT("RAG!$C$"&amp;$V12&amp;":$BB$"&amp;$V12),F$11,RAG!$C$3:$BB$3,$B40)</f>
        <v>0</v>
      </c>
      <c r="G40" s="240">
        <f ca="1">COUNTIFS(INDIRECT("RAG!$C$"&amp;$V12&amp;":$BB$"&amp;$V12),G$11,RAG!$C$3:$BB$3,$B40)</f>
        <v>1</v>
      </c>
      <c r="H40" s="240">
        <f ca="1">COUNTIFS(INDIRECT("RAG!$C$"&amp;$V12&amp;":$BB$"&amp;$V12),H$11,RAG!$C$3:$BB$3,$B40)</f>
        <v>1</v>
      </c>
      <c r="I40" s="243" t="s">
        <v>282</v>
      </c>
      <c r="J40" s="243" t="s">
        <v>283</v>
      </c>
      <c r="K40" s="243" t="s">
        <v>284</v>
      </c>
      <c r="L40" s="243" t="s">
        <v>381</v>
      </c>
      <c r="M40" s="243" t="s">
        <v>462</v>
      </c>
      <c r="N40" s="243" t="s">
        <v>261</v>
      </c>
      <c r="O40" s="246" t="s">
        <v>786</v>
      </c>
      <c r="P40" s="277" t="s">
        <v>281</v>
      </c>
      <c r="Q40" s="249"/>
      <c r="R40" s="234" t="s">
        <v>757</v>
      </c>
      <c r="S40" s="293"/>
      <c r="V40" s="237"/>
      <c r="Z40" t="str">
        <f>IF(R40&gt;0,B40&amp;":"&amp;R40&amp;"
","")</f>
        <v xml:space="preserve">IIA5:Local Plan Policy HO5 Genuinely Affordable Housing requires sites over 10 units to provide 35-50% affordable housing, where possible.
</v>
      </c>
    </row>
    <row r="41" spans="1:26" ht="29" x14ac:dyDescent="0.35">
      <c r="A41" s="197"/>
      <c r="B41" s="241"/>
      <c r="C41" s="81" t="s">
        <v>322</v>
      </c>
      <c r="D41" s="108" t="s">
        <v>289</v>
      </c>
      <c r="E41" s="254"/>
      <c r="F41" s="241"/>
      <c r="G41" s="241"/>
      <c r="H41" s="241"/>
      <c r="I41" s="244"/>
      <c r="J41" s="244"/>
      <c r="K41" s="244"/>
      <c r="L41" s="244"/>
      <c r="M41" s="244"/>
      <c r="N41" s="244"/>
      <c r="O41" s="187"/>
      <c r="P41" s="278"/>
      <c r="Q41" s="250"/>
      <c r="R41" s="235"/>
      <c r="S41" s="293"/>
      <c r="V41" s="238"/>
    </row>
    <row r="42" spans="1:26" x14ac:dyDescent="0.35">
      <c r="A42" s="197"/>
      <c r="B42" s="241"/>
      <c r="C42" s="81" t="s">
        <v>323</v>
      </c>
      <c r="D42" s="108" t="s">
        <v>281</v>
      </c>
      <c r="E42" s="254"/>
      <c r="F42" s="241"/>
      <c r="G42" s="241"/>
      <c r="H42" s="241"/>
      <c r="I42" s="244"/>
      <c r="J42" s="244"/>
      <c r="K42" s="244"/>
      <c r="L42" s="244"/>
      <c r="M42" s="244"/>
      <c r="N42" s="244"/>
      <c r="O42" s="187"/>
      <c r="P42" s="278"/>
      <c r="Q42" s="250"/>
      <c r="R42" s="235"/>
      <c r="S42" s="293"/>
      <c r="V42" s="238"/>
    </row>
    <row r="43" spans="1:26" ht="29" x14ac:dyDescent="0.35">
      <c r="A43" s="197"/>
      <c r="B43" s="241"/>
      <c r="C43" s="81" t="s">
        <v>324</v>
      </c>
      <c r="D43" s="108" t="s">
        <v>289</v>
      </c>
      <c r="E43" s="254"/>
      <c r="F43" s="241"/>
      <c r="G43" s="241"/>
      <c r="H43" s="241"/>
      <c r="I43" s="244"/>
      <c r="J43" s="244"/>
      <c r="K43" s="244"/>
      <c r="L43" s="244"/>
      <c r="M43" s="244"/>
      <c r="N43" s="244"/>
      <c r="O43" s="187"/>
      <c r="P43" s="278"/>
      <c r="Q43" s="250"/>
      <c r="R43" s="235"/>
      <c r="S43" s="293"/>
      <c r="V43" s="238"/>
    </row>
    <row r="44" spans="1:26" ht="43.5" x14ac:dyDescent="0.35">
      <c r="A44" s="197"/>
      <c r="B44" s="241"/>
      <c r="C44" s="81" t="s">
        <v>325</v>
      </c>
      <c r="D44" s="108" t="s">
        <v>289</v>
      </c>
      <c r="E44" s="254"/>
      <c r="F44" s="241"/>
      <c r="G44" s="241"/>
      <c r="H44" s="241"/>
      <c r="I44" s="244"/>
      <c r="J44" s="244"/>
      <c r="K44" s="244"/>
      <c r="L44" s="244"/>
      <c r="M44" s="244"/>
      <c r="N44" s="244"/>
      <c r="O44" s="187"/>
      <c r="P44" s="278"/>
      <c r="Q44" s="250"/>
      <c r="R44" s="235"/>
      <c r="S44" s="293"/>
      <c r="V44" s="238"/>
    </row>
    <row r="45" spans="1:26" ht="29.5" thickBot="1" x14ac:dyDescent="0.4">
      <c r="A45" s="198"/>
      <c r="B45" s="242"/>
      <c r="C45" s="123" t="s">
        <v>326</v>
      </c>
      <c r="D45" s="108" t="s">
        <v>289</v>
      </c>
      <c r="E45" s="255"/>
      <c r="F45" s="242"/>
      <c r="G45" s="242"/>
      <c r="H45" s="242"/>
      <c r="I45" s="256"/>
      <c r="J45" s="256"/>
      <c r="K45" s="256"/>
      <c r="L45" s="256"/>
      <c r="M45" s="256"/>
      <c r="N45" s="256"/>
      <c r="O45" s="247"/>
      <c r="P45" s="279"/>
      <c r="Q45" s="251"/>
      <c r="R45" s="258"/>
      <c r="S45" s="293"/>
      <c r="V45" s="252"/>
    </row>
    <row r="46" spans="1:26" ht="30" customHeight="1" x14ac:dyDescent="0.35">
      <c r="A46" s="196" t="s">
        <v>80</v>
      </c>
      <c r="B46" s="240" t="s">
        <v>100</v>
      </c>
      <c r="C46" s="122" t="s">
        <v>327</v>
      </c>
      <c r="D46" s="119" t="s">
        <v>281</v>
      </c>
      <c r="E46" s="253" t="s">
        <v>281</v>
      </c>
      <c r="F46" s="240">
        <f ca="1">COUNTIFS(INDIRECT("RAG!$C$"&amp;$V12&amp;":$BB$"&amp;$V12),F$11,RAG!$C$3:$BB$3,$B46)</f>
        <v>2</v>
      </c>
      <c r="G46" s="240">
        <f ca="1">COUNTIFS(INDIRECT("RAG!$C$"&amp;$V12&amp;":$BB$"&amp;$V12),G$11,RAG!$C$3:$BB$3,$B46)</f>
        <v>1</v>
      </c>
      <c r="H46" s="240">
        <f ca="1">COUNTIFS(INDIRECT("RAG!$C$"&amp;$V12&amp;":$BB$"&amp;$V12),H$11,RAG!$C$3:$BB$3,$B46)</f>
        <v>4</v>
      </c>
      <c r="I46" s="243" t="s">
        <v>282</v>
      </c>
      <c r="J46" s="243" t="s">
        <v>335</v>
      </c>
      <c r="K46" s="243" t="s">
        <v>284</v>
      </c>
      <c r="L46" s="243" t="s">
        <v>285</v>
      </c>
      <c r="M46" s="243" t="s">
        <v>462</v>
      </c>
      <c r="N46" s="243" t="s">
        <v>261</v>
      </c>
      <c r="O46" s="246" t="s">
        <v>722</v>
      </c>
      <c r="P46" s="277" t="s">
        <v>289</v>
      </c>
      <c r="Q46" s="249"/>
      <c r="R46" s="234"/>
      <c r="S46" s="292"/>
      <c r="V46" s="237"/>
      <c r="Z46" t="str">
        <f>IF(R46&gt;0,B46&amp;":"&amp;R46&amp;"
","")</f>
        <v/>
      </c>
    </row>
    <row r="47" spans="1:26" ht="30" customHeight="1" x14ac:dyDescent="0.35">
      <c r="A47" s="197"/>
      <c r="B47" s="241"/>
      <c r="C47" s="81" t="s">
        <v>328</v>
      </c>
      <c r="D47" s="108" t="s">
        <v>281</v>
      </c>
      <c r="E47" s="254"/>
      <c r="F47" s="241"/>
      <c r="G47" s="241"/>
      <c r="H47" s="241"/>
      <c r="I47" s="244"/>
      <c r="J47" s="244"/>
      <c r="K47" s="244"/>
      <c r="L47" s="244"/>
      <c r="M47" s="244"/>
      <c r="N47" s="244"/>
      <c r="O47" s="187"/>
      <c r="P47" s="278"/>
      <c r="Q47" s="250"/>
      <c r="R47" s="235"/>
      <c r="S47" s="292"/>
      <c r="V47" s="238"/>
    </row>
    <row r="48" spans="1:26" x14ac:dyDescent="0.35">
      <c r="A48" s="197"/>
      <c r="B48" s="241"/>
      <c r="C48" s="81" t="s">
        <v>329</v>
      </c>
      <c r="D48" s="108" t="s">
        <v>281</v>
      </c>
      <c r="E48" s="254"/>
      <c r="F48" s="241"/>
      <c r="G48" s="241"/>
      <c r="H48" s="241"/>
      <c r="I48" s="244"/>
      <c r="J48" s="244"/>
      <c r="K48" s="244"/>
      <c r="L48" s="244"/>
      <c r="M48" s="244"/>
      <c r="N48" s="244"/>
      <c r="O48" s="187"/>
      <c r="P48" s="278"/>
      <c r="Q48" s="250"/>
      <c r="R48" s="235"/>
      <c r="S48" s="292"/>
      <c r="V48" s="238"/>
    </row>
    <row r="49" spans="1:26" ht="14.5" customHeight="1" x14ac:dyDescent="0.35">
      <c r="A49" s="197"/>
      <c r="B49" s="241"/>
      <c r="C49" s="81" t="s">
        <v>330</v>
      </c>
      <c r="D49" s="108" t="s">
        <v>289</v>
      </c>
      <c r="E49" s="254"/>
      <c r="F49" s="241"/>
      <c r="G49" s="241"/>
      <c r="H49" s="241"/>
      <c r="I49" s="244"/>
      <c r="J49" s="244"/>
      <c r="K49" s="244"/>
      <c r="L49" s="244"/>
      <c r="M49" s="244"/>
      <c r="N49" s="244"/>
      <c r="O49" s="187"/>
      <c r="P49" s="278"/>
      <c r="Q49" s="250"/>
      <c r="R49" s="235"/>
      <c r="S49" s="292"/>
      <c r="V49" s="238"/>
    </row>
    <row r="50" spans="1:26" ht="77.150000000000006" customHeight="1" thickBot="1" x14ac:dyDescent="0.4">
      <c r="A50" s="198"/>
      <c r="B50" s="242"/>
      <c r="C50" s="123" t="s">
        <v>331</v>
      </c>
      <c r="D50" s="108" t="s">
        <v>289</v>
      </c>
      <c r="E50" s="255"/>
      <c r="F50" s="242"/>
      <c r="G50" s="242"/>
      <c r="H50" s="242"/>
      <c r="I50" s="256"/>
      <c r="J50" s="256"/>
      <c r="K50" s="256"/>
      <c r="L50" s="256"/>
      <c r="M50" s="256"/>
      <c r="N50" s="256"/>
      <c r="O50" s="247"/>
      <c r="P50" s="279"/>
      <c r="Q50" s="251"/>
      <c r="R50" s="258"/>
      <c r="S50" s="292"/>
      <c r="V50" s="252"/>
    </row>
    <row r="51" spans="1:26" ht="57.75" customHeight="1" x14ac:dyDescent="0.35">
      <c r="A51" s="196" t="s">
        <v>81</v>
      </c>
      <c r="B51" s="240" t="s">
        <v>101</v>
      </c>
      <c r="C51" s="122" t="s">
        <v>332</v>
      </c>
      <c r="D51" s="119" t="s">
        <v>281</v>
      </c>
      <c r="E51" s="253" t="s">
        <v>281</v>
      </c>
      <c r="F51" s="240">
        <f ca="1">COUNTIFS(INDIRECT("RAG!$C$"&amp;$V12&amp;":$BB$"&amp;$V12),F$11,RAG!$C$3:$BB$3,$B51)</f>
        <v>0</v>
      </c>
      <c r="G51" s="240">
        <f ca="1">COUNTIFS(INDIRECT("RAG!$C$"&amp;$V12&amp;":$BB$"&amp;$V12),G$11,RAG!$C$3:$BB$3,$B51)</f>
        <v>0</v>
      </c>
      <c r="H51" s="240">
        <f ca="1">COUNTIFS(INDIRECT("RAG!$C$"&amp;$V12&amp;":$BB$"&amp;$V12),H$11,RAG!$C$3:$BB$3,$B51)</f>
        <v>4</v>
      </c>
      <c r="I51" s="280" t="s">
        <v>231</v>
      </c>
      <c r="J51" s="280" t="s">
        <v>231</v>
      </c>
      <c r="K51" s="280" t="s">
        <v>231</v>
      </c>
      <c r="L51" s="280" t="s">
        <v>231</v>
      </c>
      <c r="M51" s="280" t="s">
        <v>231</v>
      </c>
      <c r="N51" s="280" t="s">
        <v>262</v>
      </c>
      <c r="O51" s="262" t="s">
        <v>751</v>
      </c>
      <c r="P51" s="231" t="s">
        <v>289</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75.75" customHeight="1" thickBot="1" x14ac:dyDescent="0.4">
      <c r="A52" s="198"/>
      <c r="B52" s="242"/>
      <c r="C52" s="123" t="s">
        <v>333</v>
      </c>
      <c r="D52" s="108" t="s">
        <v>281</v>
      </c>
      <c r="E52" s="255"/>
      <c r="F52" s="242"/>
      <c r="G52" s="242"/>
      <c r="H52" s="242"/>
      <c r="I52" s="281"/>
      <c r="J52" s="281"/>
      <c r="K52" s="281"/>
      <c r="L52" s="281"/>
      <c r="M52" s="281"/>
      <c r="N52" s="281"/>
      <c r="O52" s="264"/>
      <c r="P52" s="248"/>
      <c r="Q52" s="258"/>
      <c r="R52" s="258"/>
      <c r="S52" s="293"/>
      <c r="V52" s="252"/>
    </row>
    <row r="53" spans="1:26" ht="29.15" customHeight="1" x14ac:dyDescent="0.35">
      <c r="A53" s="196" t="s">
        <v>83</v>
      </c>
      <c r="B53" s="240" t="s">
        <v>102</v>
      </c>
      <c r="C53" s="119" t="s">
        <v>334</v>
      </c>
      <c r="D53" s="119" t="s">
        <v>289</v>
      </c>
      <c r="E53" s="265" t="s">
        <v>281</v>
      </c>
      <c r="F53" s="259">
        <f ca="1">COUNTIFS(INDIRECT("RAG!$C$"&amp;$V12&amp;":$BB$"&amp;$V12),F$11,RAG!$C$3:$BB$3,$B53)</f>
        <v>0</v>
      </c>
      <c r="G53" s="259">
        <f ca="1">COUNTIFS(INDIRECT("RAG!$C$"&amp;$V12&amp;":$BB$"&amp;$V12),G$11,RAG!$C$3:$BB$3,$B53)</f>
        <v>1</v>
      </c>
      <c r="H53" s="259">
        <f ca="1">COUNTIFS(INDIRECT("RAG!$C$"&amp;$V12&amp;":$BB$"&amp;$V12),H$11,RAG!$C$3:$BB$3,$B53)</f>
        <v>0</v>
      </c>
      <c r="I53" s="243" t="s">
        <v>433</v>
      </c>
      <c r="J53" s="243" t="s">
        <v>335</v>
      </c>
      <c r="K53" s="243" t="s">
        <v>284</v>
      </c>
      <c r="L53" s="243" t="s">
        <v>285</v>
      </c>
      <c r="M53" s="243" t="s">
        <v>462</v>
      </c>
      <c r="N53" s="243" t="s">
        <v>261</v>
      </c>
      <c r="O53" s="246" t="s">
        <v>530</v>
      </c>
      <c r="P53" s="231" t="s">
        <v>289</v>
      </c>
      <c r="Q53" s="249"/>
      <c r="R53" s="234" t="s">
        <v>525</v>
      </c>
      <c r="S53" s="293"/>
      <c r="V53" s="237"/>
      <c r="Z53" t="str">
        <f>IF(R53&gt;0,B53&amp;":"&amp;R53&amp;"
","")</f>
        <v xml:space="preserve">IIA8:Local Plan Policy CN2: Energy Infrastructure requires electric vehicle charging to be provided on site, if car parking is proposed.
</v>
      </c>
    </row>
    <row r="54" spans="1:26" x14ac:dyDescent="0.35">
      <c r="A54" s="197"/>
      <c r="B54" s="241"/>
      <c r="C54" s="108" t="s">
        <v>336</v>
      </c>
      <c r="D54" s="108" t="s">
        <v>281</v>
      </c>
      <c r="E54" s="266"/>
      <c r="F54" s="260"/>
      <c r="G54" s="260"/>
      <c r="H54" s="260"/>
      <c r="I54" s="244"/>
      <c r="J54" s="244"/>
      <c r="K54" s="244"/>
      <c r="L54" s="244"/>
      <c r="M54" s="244"/>
      <c r="N54" s="244"/>
      <c r="O54" s="187"/>
      <c r="P54" s="232"/>
      <c r="Q54" s="250"/>
      <c r="R54" s="235"/>
      <c r="S54" s="293"/>
      <c r="V54" s="238"/>
    </row>
    <row r="55" spans="1:26" x14ac:dyDescent="0.35">
      <c r="A55" s="197"/>
      <c r="B55" s="241"/>
      <c r="C55" s="127" t="s">
        <v>337</v>
      </c>
      <c r="D55" s="108" t="s">
        <v>289</v>
      </c>
      <c r="E55" s="266"/>
      <c r="F55" s="260"/>
      <c r="G55" s="260"/>
      <c r="H55" s="260"/>
      <c r="I55" s="244"/>
      <c r="J55" s="244"/>
      <c r="K55" s="244"/>
      <c r="L55" s="244"/>
      <c r="M55" s="244"/>
      <c r="N55" s="244"/>
      <c r="O55" s="187"/>
      <c r="P55" s="232"/>
      <c r="Q55" s="250"/>
      <c r="R55" s="235"/>
      <c r="S55" s="293"/>
      <c r="V55" s="238"/>
    </row>
    <row r="56" spans="1:26" x14ac:dyDescent="0.35">
      <c r="A56" s="197"/>
      <c r="B56" s="241"/>
      <c r="C56" s="108" t="s">
        <v>338</v>
      </c>
      <c r="D56" s="108" t="s">
        <v>289</v>
      </c>
      <c r="E56" s="266"/>
      <c r="F56" s="260"/>
      <c r="G56" s="260"/>
      <c r="H56" s="260"/>
      <c r="I56" s="244"/>
      <c r="J56" s="244"/>
      <c r="K56" s="244"/>
      <c r="L56" s="244"/>
      <c r="M56" s="244"/>
      <c r="N56" s="244"/>
      <c r="O56" s="187"/>
      <c r="P56" s="232"/>
      <c r="Q56" s="250"/>
      <c r="R56" s="235"/>
      <c r="S56" s="293"/>
      <c r="V56" s="238"/>
    </row>
    <row r="57" spans="1:26" ht="112" customHeight="1" thickBot="1" x14ac:dyDescent="0.4">
      <c r="A57" s="198"/>
      <c r="B57" s="242"/>
      <c r="C57" s="121" t="s">
        <v>339</v>
      </c>
      <c r="D57" s="108" t="s">
        <v>281</v>
      </c>
      <c r="E57" s="267"/>
      <c r="F57" s="261"/>
      <c r="G57" s="261"/>
      <c r="H57" s="261"/>
      <c r="I57" s="256"/>
      <c r="J57" s="256"/>
      <c r="K57" s="256"/>
      <c r="L57" s="256"/>
      <c r="M57" s="256"/>
      <c r="N57" s="256"/>
      <c r="O57" s="247"/>
      <c r="P57" s="248"/>
      <c r="Q57" s="251"/>
      <c r="R57" s="258"/>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0</v>
      </c>
      <c r="H58" s="259">
        <f ca="1">COUNTIFS(INDIRECT("RAG!$C$"&amp;$V12&amp;":$BB$"&amp;$V12),H$11,RAG!$C$3:$BB$3,$B58)</f>
        <v>2</v>
      </c>
      <c r="I58" s="243" t="s">
        <v>282</v>
      </c>
      <c r="J58" s="243" t="s">
        <v>335</v>
      </c>
      <c r="K58" s="243" t="s">
        <v>284</v>
      </c>
      <c r="L58" s="243" t="s">
        <v>285</v>
      </c>
      <c r="M58" s="243" t="s">
        <v>286</v>
      </c>
      <c r="N58" s="243" t="s">
        <v>261</v>
      </c>
      <c r="O58" s="246" t="s">
        <v>565</v>
      </c>
      <c r="P58" s="231" t="s">
        <v>289</v>
      </c>
      <c r="Q58" s="249"/>
      <c r="R58" s="249"/>
      <c r="S58" s="293"/>
      <c r="V58" s="237"/>
      <c r="Z58" t="str">
        <f>IF(R58&gt;0,B58&amp;":"&amp;R58&amp;"
","")</f>
        <v/>
      </c>
    </row>
    <row r="59" spans="1:26" ht="14.5" customHeight="1" x14ac:dyDescent="0.35">
      <c r="A59" s="197"/>
      <c r="B59" s="241"/>
      <c r="C59" s="109" t="s">
        <v>341</v>
      </c>
      <c r="D59" s="108" t="s">
        <v>289</v>
      </c>
      <c r="E59" s="266"/>
      <c r="F59" s="260"/>
      <c r="G59" s="260"/>
      <c r="H59" s="260"/>
      <c r="I59" s="244"/>
      <c r="J59" s="244"/>
      <c r="K59" s="244"/>
      <c r="L59" s="244"/>
      <c r="M59" s="244"/>
      <c r="N59" s="244"/>
      <c r="O59" s="187"/>
      <c r="P59" s="232"/>
      <c r="Q59" s="250"/>
      <c r="R59" s="250"/>
      <c r="S59" s="293"/>
      <c r="V59" s="238"/>
    </row>
    <row r="60" spans="1:26" ht="29.5" thickBot="1" x14ac:dyDescent="0.4">
      <c r="A60" s="198"/>
      <c r="B60" s="242"/>
      <c r="C60" s="129" t="s">
        <v>342</v>
      </c>
      <c r="D60" s="108" t="s">
        <v>289</v>
      </c>
      <c r="E60" s="267"/>
      <c r="F60" s="261"/>
      <c r="G60" s="261"/>
      <c r="H60" s="261"/>
      <c r="I60" s="256"/>
      <c r="J60" s="256"/>
      <c r="K60" s="256"/>
      <c r="L60" s="256"/>
      <c r="M60" s="256"/>
      <c r="N60" s="256"/>
      <c r="O60" s="247"/>
      <c r="P60" s="248"/>
      <c r="Q60" s="251"/>
      <c r="R60" s="251"/>
      <c r="S60" s="293"/>
      <c r="V60" s="252"/>
    </row>
    <row r="61" spans="1:26" ht="14.5" customHeight="1" x14ac:dyDescent="0.35">
      <c r="A61" s="196" t="s">
        <v>85</v>
      </c>
      <c r="B61" s="240" t="s">
        <v>104</v>
      </c>
      <c r="C61" s="119" t="s">
        <v>343</v>
      </c>
      <c r="D61" s="119" t="s">
        <v>281</v>
      </c>
      <c r="E61" s="265" t="s">
        <v>281</v>
      </c>
      <c r="F61" s="259">
        <f ca="1">COUNTIFS(INDIRECT("RAG!$C$"&amp;$V12&amp;":$BB$"&amp;$V12),F$11,RAG!$C$3:$BB$3,$B61)</f>
        <v>0</v>
      </c>
      <c r="G61" s="259">
        <f ca="1">COUNTIFS(INDIRECT("RAG!$C$"&amp;$V12&amp;":$BB$"&amp;$V12),G$11,RAG!$C$3:$BB$3,$B61)</f>
        <v>0</v>
      </c>
      <c r="H61" s="259">
        <f ca="1">COUNTIFS(INDIRECT("RAG!$C$"&amp;$V12&amp;":$BB$"&amp;$V12),H$11,RAG!$C$3:$BB$3,$B61)</f>
        <v>5</v>
      </c>
      <c r="I61" s="243" t="s">
        <v>282</v>
      </c>
      <c r="J61" s="243" t="s">
        <v>335</v>
      </c>
      <c r="K61" s="243" t="s">
        <v>284</v>
      </c>
      <c r="L61" s="243" t="s">
        <v>285</v>
      </c>
      <c r="M61" s="243" t="s">
        <v>286</v>
      </c>
      <c r="N61" s="243" t="s">
        <v>261</v>
      </c>
      <c r="O61" s="246" t="s">
        <v>667</v>
      </c>
      <c r="P61" s="231" t="s">
        <v>289</v>
      </c>
      <c r="Q61" s="277"/>
      <c r="R61" s="271" t="s">
        <v>746</v>
      </c>
      <c r="S61" s="293"/>
      <c r="V61" s="274"/>
      <c r="Z61" t="e">
        <f>IF(#REF!&gt;0,B61&amp;":"&amp;#REF!&amp;"
","")</f>
        <v>#REF!</v>
      </c>
    </row>
    <row r="62" spans="1:26" x14ac:dyDescent="0.35">
      <c r="A62" s="197"/>
      <c r="B62" s="241"/>
      <c r="C62" s="108" t="s">
        <v>344</v>
      </c>
      <c r="D62" s="108" t="s">
        <v>281</v>
      </c>
      <c r="E62" s="266"/>
      <c r="F62" s="260"/>
      <c r="G62" s="260"/>
      <c r="H62" s="260"/>
      <c r="I62" s="244"/>
      <c r="J62" s="244"/>
      <c r="K62" s="244"/>
      <c r="L62" s="244"/>
      <c r="M62" s="244"/>
      <c r="N62" s="244"/>
      <c r="O62" s="187"/>
      <c r="P62" s="232"/>
      <c r="Q62" s="278"/>
      <c r="R62" s="272"/>
      <c r="S62" s="293"/>
      <c r="V62" s="275"/>
    </row>
    <row r="63" spans="1:26" x14ac:dyDescent="0.35">
      <c r="A63" s="197"/>
      <c r="B63" s="241"/>
      <c r="C63" s="108" t="s">
        <v>345</v>
      </c>
      <c r="D63" s="108" t="s">
        <v>281</v>
      </c>
      <c r="E63" s="266"/>
      <c r="F63" s="260"/>
      <c r="G63" s="260"/>
      <c r="H63" s="260"/>
      <c r="I63" s="244"/>
      <c r="J63" s="244"/>
      <c r="K63" s="244"/>
      <c r="L63" s="244"/>
      <c r="M63" s="244"/>
      <c r="N63" s="244"/>
      <c r="O63" s="187"/>
      <c r="P63" s="232"/>
      <c r="Q63" s="278"/>
      <c r="R63" s="272"/>
      <c r="S63" s="293"/>
      <c r="V63" s="275"/>
    </row>
    <row r="64" spans="1:26" x14ac:dyDescent="0.35">
      <c r="A64" s="197"/>
      <c r="B64" s="241"/>
      <c r="C64" s="108" t="s">
        <v>346</v>
      </c>
      <c r="D64" s="108" t="s">
        <v>281</v>
      </c>
      <c r="E64" s="266"/>
      <c r="F64" s="260"/>
      <c r="G64" s="260"/>
      <c r="H64" s="260"/>
      <c r="I64" s="244"/>
      <c r="J64" s="244"/>
      <c r="K64" s="244"/>
      <c r="L64" s="244"/>
      <c r="M64" s="244"/>
      <c r="N64" s="244"/>
      <c r="O64" s="187"/>
      <c r="P64" s="232"/>
      <c r="Q64" s="278"/>
      <c r="R64" s="272"/>
      <c r="S64" s="293"/>
      <c r="V64" s="275"/>
    </row>
    <row r="65" spans="1:26" x14ac:dyDescent="0.35">
      <c r="A65" s="197"/>
      <c r="B65" s="241"/>
      <c r="C65" s="108" t="s">
        <v>347</v>
      </c>
      <c r="D65" s="108" t="s">
        <v>289</v>
      </c>
      <c r="E65" s="266"/>
      <c r="F65" s="260"/>
      <c r="G65" s="260"/>
      <c r="H65" s="260"/>
      <c r="I65" s="244"/>
      <c r="J65" s="244"/>
      <c r="K65" s="244"/>
      <c r="L65" s="244"/>
      <c r="M65" s="244"/>
      <c r="N65" s="244"/>
      <c r="O65" s="187"/>
      <c r="P65" s="232"/>
      <c r="Q65" s="278"/>
      <c r="R65" s="272"/>
      <c r="S65" s="293"/>
      <c r="V65" s="275"/>
    </row>
    <row r="66" spans="1:26" x14ac:dyDescent="0.35">
      <c r="A66" s="197"/>
      <c r="B66" s="241"/>
      <c r="C66" s="108" t="s">
        <v>348</v>
      </c>
      <c r="D66" s="108" t="s">
        <v>289</v>
      </c>
      <c r="E66" s="266"/>
      <c r="F66" s="260"/>
      <c r="G66" s="260"/>
      <c r="H66" s="260"/>
      <c r="I66" s="244"/>
      <c r="J66" s="244"/>
      <c r="K66" s="244"/>
      <c r="L66" s="244"/>
      <c r="M66" s="244"/>
      <c r="N66" s="244"/>
      <c r="O66" s="187"/>
      <c r="P66" s="232"/>
      <c r="Q66" s="278"/>
      <c r="R66" s="272"/>
      <c r="S66" s="293"/>
      <c r="V66" s="275"/>
    </row>
    <row r="67" spans="1:26" ht="29" x14ac:dyDescent="0.35">
      <c r="A67" s="197"/>
      <c r="B67" s="241"/>
      <c r="C67" s="108" t="s">
        <v>349</v>
      </c>
      <c r="D67" s="108" t="s">
        <v>289</v>
      </c>
      <c r="E67" s="266"/>
      <c r="F67" s="260"/>
      <c r="G67" s="260"/>
      <c r="H67" s="260"/>
      <c r="I67" s="244"/>
      <c r="J67" s="244"/>
      <c r="K67" s="244"/>
      <c r="L67" s="244"/>
      <c r="M67" s="244"/>
      <c r="N67" s="244"/>
      <c r="O67" s="187"/>
      <c r="P67" s="232"/>
      <c r="Q67" s="278"/>
      <c r="R67" s="272"/>
      <c r="S67" s="293"/>
      <c r="V67" s="275"/>
    </row>
    <row r="68" spans="1:26" ht="95.5" customHeight="1" thickBot="1" x14ac:dyDescent="0.4">
      <c r="A68" s="198"/>
      <c r="B68" s="242"/>
      <c r="C68" s="121" t="s">
        <v>350</v>
      </c>
      <c r="D68" s="108" t="s">
        <v>281</v>
      </c>
      <c r="E68" s="267"/>
      <c r="F68" s="261"/>
      <c r="G68" s="261"/>
      <c r="H68" s="261"/>
      <c r="I68" s="256"/>
      <c r="J68" s="256"/>
      <c r="K68" s="256"/>
      <c r="L68" s="256"/>
      <c r="M68" s="256"/>
      <c r="N68" s="256"/>
      <c r="O68" s="247"/>
      <c r="P68" s="248"/>
      <c r="Q68" s="279"/>
      <c r="R68" s="273"/>
      <c r="S68" s="293"/>
      <c r="V68" s="276"/>
    </row>
    <row r="69" spans="1:26" ht="14.5" customHeight="1" x14ac:dyDescent="0.35">
      <c r="A69" s="196" t="s">
        <v>599</v>
      </c>
      <c r="B69" s="240" t="s">
        <v>105</v>
      </c>
      <c r="C69" s="124" t="s">
        <v>738</v>
      </c>
      <c r="D69" s="119" t="s">
        <v>281</v>
      </c>
      <c r="E69" s="265" t="s">
        <v>281</v>
      </c>
      <c r="F69" s="259">
        <f ca="1">COUNTIFS(INDIRECT("RAG!$C$"&amp;$V12&amp;":$BB$"&amp;$V12),F$11,RAG!$C$3:$BB$3,$B69)</f>
        <v>0</v>
      </c>
      <c r="G69" s="259">
        <f ca="1">COUNTIFS(INDIRECT("RAG!$C$"&amp;$V12&amp;":$BB$"&amp;$V12),G$11,RAG!$C$3:$BB$3,$B69)</f>
        <v>0</v>
      </c>
      <c r="H69" s="259">
        <f ca="1">COUNTIFS(INDIRECT("RAG!$C$"&amp;$V12&amp;":$BB$"&amp;$V12),H$11,RAG!$C$3:$BB$3,$B69)</f>
        <v>6</v>
      </c>
      <c r="I69" s="243" t="s">
        <v>282</v>
      </c>
      <c r="J69" s="243" t="s">
        <v>335</v>
      </c>
      <c r="K69" s="243" t="s">
        <v>284</v>
      </c>
      <c r="L69" s="243" t="s">
        <v>285</v>
      </c>
      <c r="M69" s="243" t="s">
        <v>286</v>
      </c>
      <c r="N69" s="243" t="s">
        <v>261</v>
      </c>
      <c r="O69" s="262" t="s">
        <v>561</v>
      </c>
      <c r="P69" s="231" t="s">
        <v>289</v>
      </c>
      <c r="Q69" s="249"/>
      <c r="R69" s="234" t="s">
        <v>351</v>
      </c>
      <c r="S69" s="293"/>
      <c r="V69" s="237"/>
      <c r="Z69" t="str">
        <f>IF(R69&gt;0,B69&amp;":"&amp;R69&amp;"
","")</f>
        <v xml:space="preserve">IIA11:Local Plan Policy HE1 Historic Environment will not support proposals that will cause harm to heritage assets.
</v>
      </c>
    </row>
    <row r="70" spans="1:26" x14ac:dyDescent="0.35">
      <c r="A70" s="197"/>
      <c r="B70" s="241"/>
      <c r="C70" s="125" t="s">
        <v>352</v>
      </c>
      <c r="D70" s="108" t="s">
        <v>281</v>
      </c>
      <c r="E70" s="266"/>
      <c r="F70" s="260"/>
      <c r="G70" s="260"/>
      <c r="H70" s="260"/>
      <c r="I70" s="244"/>
      <c r="J70" s="244"/>
      <c r="K70" s="244"/>
      <c r="L70" s="244"/>
      <c r="M70" s="244"/>
      <c r="N70" s="244"/>
      <c r="O70" s="263"/>
      <c r="P70" s="232"/>
      <c r="Q70" s="250"/>
      <c r="R70" s="235"/>
      <c r="S70" s="293"/>
      <c r="V70" s="238"/>
    </row>
    <row r="71" spans="1:26" ht="29" x14ac:dyDescent="0.35">
      <c r="A71" s="197"/>
      <c r="B71" s="241"/>
      <c r="C71" s="125" t="s">
        <v>353</v>
      </c>
      <c r="D71" s="108" t="s">
        <v>289</v>
      </c>
      <c r="E71" s="266"/>
      <c r="F71" s="260"/>
      <c r="G71" s="260"/>
      <c r="H71" s="260"/>
      <c r="I71" s="244"/>
      <c r="J71" s="244"/>
      <c r="K71" s="244"/>
      <c r="L71" s="244"/>
      <c r="M71" s="244"/>
      <c r="N71" s="244"/>
      <c r="O71" s="263"/>
      <c r="P71" s="232"/>
      <c r="Q71" s="250"/>
      <c r="R71" s="235"/>
      <c r="S71" s="293"/>
      <c r="V71" s="238"/>
    </row>
    <row r="72" spans="1:26" x14ac:dyDescent="0.35">
      <c r="A72" s="197"/>
      <c r="B72" s="241"/>
      <c r="C72" s="125" t="s">
        <v>354</v>
      </c>
      <c r="D72" s="108" t="s">
        <v>289</v>
      </c>
      <c r="E72" s="266"/>
      <c r="F72" s="260"/>
      <c r="G72" s="260"/>
      <c r="H72" s="260"/>
      <c r="I72" s="244"/>
      <c r="J72" s="244"/>
      <c r="K72" s="244"/>
      <c r="L72" s="244"/>
      <c r="M72" s="244"/>
      <c r="N72" s="244"/>
      <c r="O72" s="263"/>
      <c r="P72" s="232"/>
      <c r="Q72" s="250"/>
      <c r="R72" s="235"/>
      <c r="S72" s="293"/>
      <c r="V72" s="238"/>
    </row>
    <row r="73" spans="1:26" x14ac:dyDescent="0.35">
      <c r="A73" s="197"/>
      <c r="B73" s="241"/>
      <c r="C73" s="125" t="s">
        <v>739</v>
      </c>
      <c r="D73" s="108" t="s">
        <v>289</v>
      </c>
      <c r="E73" s="266"/>
      <c r="F73" s="260"/>
      <c r="G73" s="260"/>
      <c r="H73" s="260"/>
      <c r="I73" s="244"/>
      <c r="J73" s="244"/>
      <c r="K73" s="244"/>
      <c r="L73" s="244"/>
      <c r="M73" s="244"/>
      <c r="N73" s="244"/>
      <c r="O73" s="263"/>
      <c r="P73" s="232"/>
      <c r="Q73" s="250"/>
      <c r="R73" s="235"/>
      <c r="S73" s="293"/>
      <c r="V73" s="238"/>
    </row>
    <row r="74" spans="1:26" x14ac:dyDescent="0.35">
      <c r="A74" s="197"/>
      <c r="B74" s="241"/>
      <c r="C74" s="125" t="s">
        <v>355</v>
      </c>
      <c r="D74" s="108" t="s">
        <v>289</v>
      </c>
      <c r="E74" s="266"/>
      <c r="F74" s="260"/>
      <c r="G74" s="260"/>
      <c r="H74" s="260"/>
      <c r="I74" s="244"/>
      <c r="J74" s="244"/>
      <c r="K74" s="244"/>
      <c r="L74" s="244"/>
      <c r="M74" s="244"/>
      <c r="N74" s="244"/>
      <c r="O74" s="263"/>
      <c r="P74" s="232"/>
      <c r="Q74" s="250"/>
      <c r="R74" s="235"/>
      <c r="S74" s="293"/>
      <c r="V74" s="238"/>
    </row>
    <row r="75" spans="1:26" ht="15" thickBot="1" x14ac:dyDescent="0.4">
      <c r="A75" s="198"/>
      <c r="B75" s="242"/>
      <c r="C75" s="126" t="s">
        <v>356</v>
      </c>
      <c r="D75" s="108" t="s">
        <v>289</v>
      </c>
      <c r="E75" s="267"/>
      <c r="F75" s="261"/>
      <c r="G75" s="261"/>
      <c r="H75" s="261"/>
      <c r="I75" s="256"/>
      <c r="J75" s="256"/>
      <c r="K75" s="256"/>
      <c r="L75" s="256"/>
      <c r="M75" s="256"/>
      <c r="N75" s="256"/>
      <c r="O75" s="264"/>
      <c r="P75" s="248"/>
      <c r="Q75" s="251"/>
      <c r="R75" s="258"/>
      <c r="S75" s="293"/>
      <c r="V75" s="252"/>
    </row>
    <row r="76" spans="1:26" ht="14.5" customHeight="1" x14ac:dyDescent="0.35">
      <c r="A76" s="196" t="s">
        <v>87</v>
      </c>
      <c r="B76" s="240" t="s">
        <v>106</v>
      </c>
      <c r="C76" s="124" t="s">
        <v>357</v>
      </c>
      <c r="D76" s="119" t="s">
        <v>281</v>
      </c>
      <c r="E76" s="265" t="s">
        <v>281</v>
      </c>
      <c r="F76" s="259">
        <f ca="1">COUNTIFS(INDIRECT("RAG!$C$"&amp;$V12&amp;":$BB$"&amp;$V12),F$11,RAG!$C$3:$BB$3,$B76)</f>
        <v>0</v>
      </c>
      <c r="G76" s="259">
        <f ca="1">COUNTIFS(INDIRECT("RAG!$C$"&amp;$V12&amp;":$BB$"&amp;$V12),G$11,RAG!$C$3:$BB$3,$B76)</f>
        <v>0</v>
      </c>
      <c r="H76" s="259">
        <f ca="1">COUNTIFS(INDIRECT("RAG!$C$"&amp;$V12&amp;":$BB$"&amp;$V12),H$11,RAG!$C$3:$BB$3,$B76)</f>
        <v>4</v>
      </c>
      <c r="I76" s="243" t="s">
        <v>282</v>
      </c>
      <c r="J76" s="243" t="s">
        <v>335</v>
      </c>
      <c r="K76" s="243" t="s">
        <v>284</v>
      </c>
      <c r="L76" s="243" t="s">
        <v>285</v>
      </c>
      <c r="M76" s="243" t="s">
        <v>286</v>
      </c>
      <c r="N76" s="243" t="s">
        <v>261</v>
      </c>
      <c r="O76" s="268" t="s">
        <v>787</v>
      </c>
      <c r="P76" s="231" t="s">
        <v>289</v>
      </c>
      <c r="Q76" s="249"/>
      <c r="R76" s="234"/>
      <c r="S76" s="293"/>
      <c r="V76" s="237"/>
      <c r="Z76" t="str">
        <f>IF(R76&gt;0,B76&amp;":"&amp;R76&amp;"
","")</f>
        <v/>
      </c>
    </row>
    <row r="77" spans="1:26" x14ac:dyDescent="0.35">
      <c r="A77" s="197"/>
      <c r="B77" s="241"/>
      <c r="C77" s="125" t="s">
        <v>359</v>
      </c>
      <c r="D77" s="108" t="s">
        <v>289</v>
      </c>
      <c r="E77" s="266"/>
      <c r="F77" s="260"/>
      <c r="G77" s="260"/>
      <c r="H77" s="260"/>
      <c r="I77" s="244"/>
      <c r="J77" s="244"/>
      <c r="K77" s="244"/>
      <c r="L77" s="244"/>
      <c r="M77" s="244"/>
      <c r="N77" s="244"/>
      <c r="O77" s="269"/>
      <c r="P77" s="232"/>
      <c r="Q77" s="250"/>
      <c r="R77" s="235"/>
      <c r="S77" s="293"/>
      <c r="V77" s="238"/>
    </row>
    <row r="78" spans="1:26" x14ac:dyDescent="0.35">
      <c r="A78" s="197"/>
      <c r="B78" s="241"/>
      <c r="C78" s="125" t="s">
        <v>360</v>
      </c>
      <c r="D78" s="108" t="s">
        <v>281</v>
      </c>
      <c r="E78" s="266"/>
      <c r="F78" s="260"/>
      <c r="G78" s="260"/>
      <c r="H78" s="260"/>
      <c r="I78" s="244"/>
      <c r="J78" s="244"/>
      <c r="K78" s="244"/>
      <c r="L78" s="244"/>
      <c r="M78" s="244"/>
      <c r="N78" s="244"/>
      <c r="O78" s="269"/>
      <c r="P78" s="232"/>
      <c r="Q78" s="250"/>
      <c r="R78" s="235"/>
      <c r="S78" s="293"/>
      <c r="V78" s="238"/>
    </row>
    <row r="79" spans="1:26" x14ac:dyDescent="0.35">
      <c r="A79" s="197"/>
      <c r="B79" s="241"/>
      <c r="C79" s="125" t="s">
        <v>361</v>
      </c>
      <c r="D79" s="108" t="s">
        <v>281</v>
      </c>
      <c r="E79" s="266"/>
      <c r="F79" s="260"/>
      <c r="G79" s="260"/>
      <c r="H79" s="260"/>
      <c r="I79" s="244"/>
      <c r="J79" s="244"/>
      <c r="K79" s="244"/>
      <c r="L79" s="244"/>
      <c r="M79" s="244"/>
      <c r="N79" s="244"/>
      <c r="O79" s="269"/>
      <c r="P79" s="232"/>
      <c r="Q79" s="250"/>
      <c r="R79" s="235"/>
      <c r="S79" s="293"/>
      <c r="V79" s="238"/>
    </row>
    <row r="80" spans="1:26" ht="15" thickBot="1" x14ac:dyDescent="0.4">
      <c r="A80" s="198"/>
      <c r="B80" s="242"/>
      <c r="C80" s="130" t="s">
        <v>362</v>
      </c>
      <c r="D80" s="108" t="s">
        <v>289</v>
      </c>
      <c r="E80" s="267"/>
      <c r="F80" s="261"/>
      <c r="G80" s="261"/>
      <c r="H80" s="261"/>
      <c r="I80" s="256"/>
      <c r="J80" s="256"/>
      <c r="K80" s="256"/>
      <c r="L80" s="256"/>
      <c r="M80" s="256"/>
      <c r="N80" s="256"/>
      <c r="O80" s="270"/>
      <c r="P80" s="248"/>
      <c r="Q80" s="251"/>
      <c r="R80" s="258"/>
      <c r="S80" s="293"/>
      <c r="V80" s="252"/>
    </row>
    <row r="81" spans="1:26"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1</v>
      </c>
      <c r="H81" s="240">
        <f ca="1">COUNTIFS(INDIRECT("RAG!$C$"&amp;$V12&amp;":$BB$"&amp;$V12),H$11,RAG!$C$3:$BB$3,$B81)</f>
        <v>4</v>
      </c>
      <c r="I81" s="243" t="s">
        <v>231</v>
      </c>
      <c r="J81" s="243" t="s">
        <v>231</v>
      </c>
      <c r="K81" s="243" t="s">
        <v>231</v>
      </c>
      <c r="L81" s="243" t="s">
        <v>231</v>
      </c>
      <c r="M81" s="243" t="s">
        <v>231</v>
      </c>
      <c r="N81" s="243" t="s">
        <v>262</v>
      </c>
      <c r="O81" s="246" t="s">
        <v>941</v>
      </c>
      <c r="P81" s="231" t="s">
        <v>289</v>
      </c>
      <c r="Q81" s="234"/>
      <c r="R81" s="234" t="s">
        <v>938</v>
      </c>
      <c r="S81" s="293"/>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54"/>
      <c r="F82" s="241"/>
      <c r="G82" s="241"/>
      <c r="H82" s="241"/>
      <c r="I82" s="244"/>
      <c r="J82" s="244"/>
      <c r="K82" s="244"/>
      <c r="L82" s="244"/>
      <c r="M82" s="244"/>
      <c r="N82" s="244"/>
      <c r="O82" s="187"/>
      <c r="P82" s="232"/>
      <c r="Q82" s="235"/>
      <c r="R82" s="235"/>
      <c r="S82" s="293"/>
      <c r="V82" s="238"/>
    </row>
    <row r="83" spans="1:26" x14ac:dyDescent="0.35">
      <c r="A83" s="201"/>
      <c r="B83" s="241"/>
      <c r="C83" s="125" t="s">
        <v>365</v>
      </c>
      <c r="D83" s="108" t="s">
        <v>289</v>
      </c>
      <c r="E83" s="254"/>
      <c r="F83" s="241"/>
      <c r="G83" s="241"/>
      <c r="H83" s="241"/>
      <c r="I83" s="244"/>
      <c r="J83" s="244"/>
      <c r="K83" s="244"/>
      <c r="L83" s="244"/>
      <c r="M83" s="244"/>
      <c r="N83" s="244"/>
      <c r="O83" s="187"/>
      <c r="P83" s="232"/>
      <c r="Q83" s="235"/>
      <c r="R83" s="235"/>
      <c r="S83" s="293"/>
      <c r="V83" s="238"/>
    </row>
    <row r="84" spans="1:26" x14ac:dyDescent="0.35">
      <c r="A84" s="201"/>
      <c r="B84" s="241"/>
      <c r="C84" s="131" t="s">
        <v>366</v>
      </c>
      <c r="D84" s="108" t="s">
        <v>289</v>
      </c>
      <c r="E84" s="254"/>
      <c r="F84" s="241"/>
      <c r="G84" s="241"/>
      <c r="H84" s="241"/>
      <c r="I84" s="244"/>
      <c r="J84" s="244"/>
      <c r="K84" s="244"/>
      <c r="L84" s="244"/>
      <c r="M84" s="244"/>
      <c r="N84" s="244"/>
      <c r="O84" s="187"/>
      <c r="P84" s="232"/>
      <c r="Q84" s="235"/>
      <c r="R84" s="235"/>
      <c r="S84" s="293"/>
      <c r="V84" s="238"/>
    </row>
    <row r="85" spans="1:26" ht="29" x14ac:dyDescent="0.35">
      <c r="A85" s="201"/>
      <c r="B85" s="241"/>
      <c r="C85" s="131" t="s">
        <v>367</v>
      </c>
      <c r="D85" s="108" t="s">
        <v>289</v>
      </c>
      <c r="E85" s="254"/>
      <c r="F85" s="241"/>
      <c r="G85" s="241"/>
      <c r="H85" s="241"/>
      <c r="I85" s="244"/>
      <c r="J85" s="244"/>
      <c r="K85" s="244"/>
      <c r="L85" s="244"/>
      <c r="M85" s="244"/>
      <c r="N85" s="244"/>
      <c r="O85" s="187"/>
      <c r="P85" s="232"/>
      <c r="Q85" s="235"/>
      <c r="R85" s="235"/>
      <c r="S85" s="293"/>
      <c r="V85" s="238"/>
    </row>
    <row r="86" spans="1:26" ht="29" x14ac:dyDescent="0.35">
      <c r="A86" s="201"/>
      <c r="B86" s="241"/>
      <c r="C86" s="131" t="s">
        <v>368</v>
      </c>
      <c r="D86" s="108" t="s">
        <v>281</v>
      </c>
      <c r="E86" s="254"/>
      <c r="F86" s="241"/>
      <c r="G86" s="241"/>
      <c r="H86" s="241"/>
      <c r="I86" s="244"/>
      <c r="J86" s="244"/>
      <c r="K86" s="244"/>
      <c r="L86" s="244"/>
      <c r="M86" s="244"/>
      <c r="N86" s="244"/>
      <c r="O86" s="187"/>
      <c r="P86" s="232"/>
      <c r="Q86" s="235"/>
      <c r="R86" s="235"/>
      <c r="S86" s="293"/>
      <c r="V86" s="238"/>
    </row>
    <row r="87" spans="1:26" ht="15" thickBot="1" x14ac:dyDescent="0.4">
      <c r="A87" s="200"/>
      <c r="B87" s="242"/>
      <c r="C87" s="129" t="s">
        <v>369</v>
      </c>
      <c r="D87" s="108" t="s">
        <v>289</v>
      </c>
      <c r="E87" s="255"/>
      <c r="F87" s="242"/>
      <c r="G87" s="242"/>
      <c r="H87" s="242"/>
      <c r="I87" s="256"/>
      <c r="J87" s="256"/>
      <c r="K87" s="256"/>
      <c r="L87" s="256"/>
      <c r="M87" s="256"/>
      <c r="N87" s="256"/>
      <c r="O87" s="247"/>
      <c r="P87" s="248"/>
      <c r="Q87" s="258"/>
      <c r="R87" s="258"/>
      <c r="S87" s="293"/>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43" t="s">
        <v>231</v>
      </c>
      <c r="J88" s="243" t="s">
        <v>231</v>
      </c>
      <c r="K88" s="243" t="s">
        <v>231</v>
      </c>
      <c r="L88" s="243" t="s">
        <v>231</v>
      </c>
      <c r="M88" s="243" t="s">
        <v>231</v>
      </c>
      <c r="N88" s="243"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44"/>
      <c r="J89" s="244"/>
      <c r="K89" s="244"/>
      <c r="L89" s="244"/>
      <c r="M89" s="244"/>
      <c r="N89" s="244"/>
      <c r="O89" s="187"/>
      <c r="P89" s="232"/>
      <c r="Q89" s="235"/>
      <c r="R89" s="235"/>
      <c r="S89" s="293"/>
      <c r="V89" s="238"/>
    </row>
    <row r="90" spans="1:26" x14ac:dyDescent="0.35">
      <c r="A90" s="201"/>
      <c r="B90" s="241"/>
      <c r="C90" s="131" t="s">
        <v>373</v>
      </c>
      <c r="D90" s="108" t="s">
        <v>289</v>
      </c>
      <c r="E90" s="254"/>
      <c r="F90" s="241"/>
      <c r="G90" s="241"/>
      <c r="H90" s="241"/>
      <c r="I90" s="244"/>
      <c r="J90" s="244"/>
      <c r="K90" s="244"/>
      <c r="L90" s="244"/>
      <c r="M90" s="244"/>
      <c r="N90" s="244"/>
      <c r="O90" s="187"/>
      <c r="P90" s="232"/>
      <c r="Q90" s="235"/>
      <c r="R90" s="235"/>
      <c r="S90" s="293"/>
      <c r="V90" s="238"/>
    </row>
    <row r="91" spans="1:26" ht="110.5" customHeight="1" thickBot="1" x14ac:dyDescent="0.4">
      <c r="A91" s="202"/>
      <c r="B91" s="242"/>
      <c r="C91" s="133" t="s">
        <v>374</v>
      </c>
      <c r="D91" s="143" t="s">
        <v>281</v>
      </c>
      <c r="E91" s="255"/>
      <c r="F91" s="242"/>
      <c r="G91" s="242"/>
      <c r="H91" s="242"/>
      <c r="I91" s="245"/>
      <c r="J91" s="245"/>
      <c r="K91" s="245"/>
      <c r="L91" s="245"/>
      <c r="M91" s="245"/>
      <c r="N91" s="245"/>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ktPoF1AgKIvqynU2mjKE+eUhkuaJowe0M7y1LOrtNHl2u+SDW01iYNKtgAxtTnrkmUfYta0GsQHn4ZecFLHcTA==" saltValue="seYrdUj8Z2shB3oGwLX+WA=="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O24:O31"/>
    <mergeCell ref="P24:P31"/>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A46:A50"/>
    <mergeCell ref="B46:B50"/>
    <mergeCell ref="E46:E50"/>
    <mergeCell ref="F46:F50"/>
    <mergeCell ref="G46:G50"/>
    <mergeCell ref="I40:I45"/>
    <mergeCell ref="J40:J45"/>
    <mergeCell ref="K40:K45"/>
    <mergeCell ref="L40:L45"/>
    <mergeCell ref="M40:M45"/>
    <mergeCell ref="N40:N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R61:R68"/>
    <mergeCell ref="V61:V68"/>
    <mergeCell ref="H61:H68"/>
    <mergeCell ref="I61:I68"/>
    <mergeCell ref="J61:J68"/>
    <mergeCell ref="K61:K68"/>
    <mergeCell ref="L61:L68"/>
    <mergeCell ref="M61:M68"/>
    <mergeCell ref="Q61:Q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2960" priority="7">
      <formula>$D12="No"</formula>
    </cfRule>
  </conditionalFormatting>
  <conditionalFormatting sqref="F12:F91">
    <cfRule type="cellIs" dxfId="2959" priority="10" operator="greaterThan">
      <formula>0</formula>
    </cfRule>
  </conditionalFormatting>
  <conditionalFormatting sqref="G12:G91">
    <cfRule type="cellIs" dxfId="2958" priority="9" operator="greaterThan">
      <formula>0</formula>
    </cfRule>
  </conditionalFormatting>
  <conditionalFormatting sqref="H12:H91">
    <cfRule type="cellIs" dxfId="2957" priority="8" operator="greaterThan">
      <formula>0</formula>
    </cfRule>
  </conditionalFormatting>
  <conditionalFormatting sqref="N12">
    <cfRule type="cellIs" dxfId="2956" priority="116" operator="equal">
      <formula>"Significant Positive"</formula>
    </cfRule>
    <cfRule type="cellIs" dxfId="2955" priority="117" operator="equal">
      <formula>"Neutral"</formula>
    </cfRule>
    <cfRule type="cellIs" dxfId="2954" priority="115" operator="equal">
      <formula>"Minor Positive"</formula>
    </cfRule>
    <cfRule type="cellIs" dxfId="2953" priority="114" operator="equal">
      <formula>"Significant Negative"</formula>
    </cfRule>
    <cfRule type="cellIs" dxfId="2952" priority="113" operator="equal">
      <formula>"Minor Negative"</formula>
    </cfRule>
  </conditionalFormatting>
  <conditionalFormatting sqref="N22">
    <cfRule type="cellIs" dxfId="2951" priority="105" operator="equal">
      <formula>"Minor Positive"</formula>
    </cfRule>
    <cfRule type="cellIs" dxfId="2950" priority="102" operator="equal">
      <formula>"Minor Negative"</formula>
    </cfRule>
    <cfRule type="cellIs" dxfId="2949" priority="104" operator="equal">
      <formula>"Neutral"</formula>
    </cfRule>
    <cfRule type="cellIs" dxfId="2948" priority="101" operator="equal">
      <formula>"Significant Negative"</formula>
    </cfRule>
    <cfRule type="cellIs" dxfId="2947" priority="103" operator="equal">
      <formula>"Uncertain"</formula>
    </cfRule>
    <cfRule type="cellIs" dxfId="2946" priority="106" operator="equal">
      <formula>"Significant Positive"</formula>
    </cfRule>
  </conditionalFormatting>
  <conditionalFormatting sqref="N24">
    <cfRule type="cellIs" dxfId="2945" priority="95" operator="equal">
      <formula>"Significant Negative"</formula>
    </cfRule>
    <cfRule type="cellIs" dxfId="2944" priority="98" operator="equal">
      <formula>"Neutral"</formula>
    </cfRule>
    <cfRule type="cellIs" dxfId="2943" priority="96" operator="equal">
      <formula>"Minor Negative"</formula>
    </cfRule>
    <cfRule type="cellIs" dxfId="2942" priority="97" operator="equal">
      <formula>"Uncertain"</formula>
    </cfRule>
    <cfRule type="cellIs" dxfId="2941" priority="99" operator="equal">
      <formula>"Minor Positive"</formula>
    </cfRule>
    <cfRule type="cellIs" dxfId="2940" priority="100" operator="equal">
      <formula>"Significant Positive"</formula>
    </cfRule>
  </conditionalFormatting>
  <conditionalFormatting sqref="N32">
    <cfRule type="cellIs" dxfId="2939" priority="91" operator="equal">
      <formula>"Uncertain"</formula>
    </cfRule>
    <cfRule type="cellIs" dxfId="2938" priority="92" operator="equal">
      <formula>"Neutral"</formula>
    </cfRule>
    <cfRule type="cellIs" dxfId="2937" priority="94" operator="equal">
      <formula>"Significant Positive"</formula>
    </cfRule>
    <cfRule type="cellIs" dxfId="2936" priority="93" operator="equal">
      <formula>"Minor Positive"</formula>
    </cfRule>
    <cfRule type="cellIs" dxfId="2935" priority="89" operator="equal">
      <formula>"Significant Negative"</formula>
    </cfRule>
    <cfRule type="cellIs" dxfId="2934" priority="90" operator="equal">
      <formula>"Minor Negative"</formula>
    </cfRule>
  </conditionalFormatting>
  <conditionalFormatting sqref="N40">
    <cfRule type="cellIs" dxfId="2933" priority="120" operator="equal">
      <formula>"Uncertain"</formula>
    </cfRule>
    <cfRule type="cellIs" dxfId="2932" priority="121" operator="equal">
      <formula>"Neutral"</formula>
    </cfRule>
    <cfRule type="cellIs" dxfId="2931" priority="118" operator="equal">
      <formula>"Significant Negative"</formula>
    </cfRule>
    <cfRule type="cellIs" dxfId="2930" priority="119" operator="equal">
      <formula>"Minor Negative"</formula>
    </cfRule>
    <cfRule type="cellIs" dxfId="2929" priority="123" operator="equal">
      <formula>"Significant Positive"</formula>
    </cfRule>
    <cfRule type="cellIs" dxfId="2928" priority="122" operator="equal">
      <formula>"Minor Positive"</formula>
    </cfRule>
  </conditionalFormatting>
  <conditionalFormatting sqref="N46">
    <cfRule type="cellIs" dxfId="2927" priority="78" operator="equal">
      <formula>"Minor Negative"</formula>
    </cfRule>
    <cfRule type="cellIs" dxfId="2926" priority="79" operator="equal">
      <formula>"Uncertain"</formula>
    </cfRule>
    <cfRule type="cellIs" dxfId="2925" priority="80" operator="equal">
      <formula>"Neutral"</formula>
    </cfRule>
    <cfRule type="cellIs" dxfId="2924" priority="81" operator="equal">
      <formula>"Minor Positive"</formula>
    </cfRule>
    <cfRule type="cellIs" dxfId="2923" priority="77" operator="equal">
      <formula>"Significant Negative"</formula>
    </cfRule>
    <cfRule type="cellIs" dxfId="2922" priority="82" operator="equal">
      <formula>"Significant Positive"</formula>
    </cfRule>
  </conditionalFormatting>
  <conditionalFormatting sqref="N51">
    <cfRule type="cellIs" dxfId="2921" priority="112" operator="equal">
      <formula>"Significant Positive"</formula>
    </cfRule>
    <cfRule type="cellIs" dxfId="2920" priority="107" operator="equal">
      <formula>"Significant Negative"</formula>
    </cfRule>
    <cfRule type="cellIs" dxfId="2919" priority="108" operator="equal">
      <formula>"Minor Negative"</formula>
    </cfRule>
    <cfRule type="cellIs" dxfId="2918" priority="110" operator="equal">
      <formula>"Neutral"</formula>
    </cfRule>
    <cfRule type="cellIs" dxfId="2917" priority="111" operator="equal">
      <formula>"Minor Positive"</formula>
    </cfRule>
    <cfRule type="cellIs" dxfId="2916" priority="109" operator="equal">
      <formula>"Uncertain"</formula>
    </cfRule>
  </conditionalFormatting>
  <conditionalFormatting sqref="N53">
    <cfRule type="cellIs" dxfId="2915" priority="177" operator="equal">
      <formula>"Significant Positive"</formula>
    </cfRule>
    <cfRule type="cellIs" dxfId="2914" priority="172" operator="equal">
      <formula>"Significant Negative"</formula>
    </cfRule>
    <cfRule type="cellIs" dxfId="2913" priority="173" operator="equal">
      <formula>"Minor Negative"</formula>
    </cfRule>
    <cfRule type="cellIs" dxfId="2912" priority="174" operator="equal">
      <formula>"Uncertain"</formula>
    </cfRule>
    <cfRule type="cellIs" dxfId="2911" priority="175" operator="equal">
      <formula>"Neutral"</formula>
    </cfRule>
    <cfRule type="cellIs" dxfId="2910" priority="176" operator="equal">
      <formula>"Minor Positive"</formula>
    </cfRule>
  </conditionalFormatting>
  <conditionalFormatting sqref="N58">
    <cfRule type="cellIs" dxfId="2909" priority="25" operator="equal">
      <formula>"Significant Positive"</formula>
    </cfRule>
    <cfRule type="cellIs" dxfId="2908" priority="23" operator="equal">
      <formula>"Neutral"</formula>
    </cfRule>
    <cfRule type="cellIs" dxfId="2907" priority="22" operator="equal">
      <formula>"Uncertain"</formula>
    </cfRule>
    <cfRule type="cellIs" dxfId="2906" priority="21" operator="equal">
      <formula>"Minor Negative"</formula>
    </cfRule>
    <cfRule type="cellIs" dxfId="2905" priority="20" operator="equal">
      <formula>"Significant Negative"</formula>
    </cfRule>
    <cfRule type="cellIs" dxfId="2904" priority="24" operator="equal">
      <formula>"Minor Positive"</formula>
    </cfRule>
  </conditionalFormatting>
  <conditionalFormatting sqref="N61">
    <cfRule type="cellIs" dxfId="2903" priority="15" operator="equal">
      <formula>"Minor Negative"</formula>
    </cfRule>
    <cfRule type="cellIs" dxfId="2902" priority="19" operator="equal">
      <formula>"Significant Positive"</formula>
    </cfRule>
    <cfRule type="cellIs" dxfId="2901" priority="18" operator="equal">
      <formula>"Minor Positive"</formula>
    </cfRule>
    <cfRule type="cellIs" dxfId="2900" priority="17" operator="equal">
      <formula>"Neutral"</formula>
    </cfRule>
    <cfRule type="cellIs" dxfId="2899" priority="16" operator="equal">
      <formula>"Uncertain"</formula>
    </cfRule>
    <cfRule type="cellIs" dxfId="2898" priority="14" operator="equal">
      <formula>"Significant Negative"</formula>
    </cfRule>
  </conditionalFormatting>
  <conditionalFormatting sqref="N69">
    <cfRule type="cellIs" dxfId="2897" priority="29" operator="equal">
      <formula>"Neutral"</formula>
    </cfRule>
    <cfRule type="cellIs" dxfId="2896" priority="28" operator="equal">
      <formula>"Uncertain"</formula>
    </cfRule>
    <cfRule type="cellIs" dxfId="2895" priority="27" operator="equal">
      <formula>"Minor Negative"</formula>
    </cfRule>
    <cfRule type="cellIs" dxfId="2894" priority="26" operator="equal">
      <formula>"Significant Negative"</formula>
    </cfRule>
    <cfRule type="cellIs" dxfId="2893" priority="31" operator="equal">
      <formula>"Significant Positive"</formula>
    </cfRule>
    <cfRule type="cellIs" dxfId="2892" priority="30" operator="equal">
      <formula>"Minor Positive"</formula>
    </cfRule>
  </conditionalFormatting>
  <conditionalFormatting sqref="N76">
    <cfRule type="cellIs" dxfId="2891" priority="43" operator="equal">
      <formula>"Significant Positive"</formula>
    </cfRule>
    <cfRule type="cellIs" dxfId="2890" priority="42" operator="equal">
      <formula>"Minor Positive"</formula>
    </cfRule>
    <cfRule type="cellIs" dxfId="2889" priority="41" operator="equal">
      <formula>"Neutral"</formula>
    </cfRule>
    <cfRule type="cellIs" dxfId="2888" priority="40" operator="equal">
      <formula>"Uncertain"</formula>
    </cfRule>
    <cfRule type="cellIs" dxfId="2887" priority="39" operator="equal">
      <formula>"Minor Negative"</formula>
    </cfRule>
    <cfRule type="cellIs" dxfId="2886" priority="38" operator="equal">
      <formula>"Significant Negative"</formula>
    </cfRule>
  </conditionalFormatting>
  <conditionalFormatting sqref="N81">
    <cfRule type="cellIs" dxfId="2885" priority="4" operator="equal">
      <formula>"Neutral"</formula>
    </cfRule>
    <cfRule type="cellIs" dxfId="2884" priority="3" operator="equal">
      <formula>"Uncertain"</formula>
    </cfRule>
    <cfRule type="cellIs" dxfId="2883" priority="2" operator="equal">
      <formula>"Minor Negative"</formula>
    </cfRule>
    <cfRule type="cellIs" dxfId="2882" priority="1" operator="equal">
      <formula>"Significant Negative"</formula>
    </cfRule>
    <cfRule type="cellIs" dxfId="2881" priority="6" operator="equal">
      <formula>"Significant Positive"</formula>
    </cfRule>
    <cfRule type="cellIs" dxfId="2880" priority="5" operator="equal">
      <formula>"Minor Positive"</formula>
    </cfRule>
  </conditionalFormatting>
  <conditionalFormatting sqref="N88">
    <cfRule type="cellIs" dxfId="2879" priority="128" operator="equal">
      <formula>"Significant Negative"</formula>
    </cfRule>
    <cfRule type="cellIs" dxfId="2878" priority="130" operator="equal">
      <formula>"Uncertain"</formula>
    </cfRule>
    <cfRule type="cellIs" dxfId="2877" priority="131" operator="equal">
      <formula>"Neutral"</formula>
    </cfRule>
    <cfRule type="cellIs" dxfId="2876" priority="132" operator="equal">
      <formula>"Minor Positive"</formula>
    </cfRule>
    <cfRule type="cellIs" dxfId="2875" priority="133" operator="equal">
      <formula>"Significant Positive"</formula>
    </cfRule>
    <cfRule type="cellIs" dxfId="2874" priority="129" operator="equal">
      <formula>"Minor Negative"</formula>
    </cfRule>
  </conditionalFormatting>
  <dataValidations count="12">
    <dataValidation type="list" allowBlank="1" showInputMessage="1" showErrorMessage="1" sqref="I12:I91" xr:uid="{8F04FB53-E82C-4F2C-8350-080C9FE97409}">
      <formula1>"Direct,Indirect,N/A"</formula1>
    </dataValidation>
    <dataValidation type="list" allowBlank="1" showInputMessage="1" showErrorMessage="1" sqref="J12 J22:J91" xr:uid="{9104D6B9-555C-43B7-A52E-9215219315D8}">
      <formula1>"Low,Medium,High,N/A"</formula1>
    </dataValidation>
    <dataValidation type="list" allowBlank="1" showInputMessage="1" showErrorMessage="1" sqref="K12 K22:K91" xr:uid="{7CA43E0F-EFDE-4885-9BE1-F432393408BA}">
      <formula1>"Short(&lt;5yrs),Short/Medium,Medium(10yrs),Medium/Long,Long(20+yrs),N/A"</formula1>
    </dataValidation>
    <dataValidation type="list" allowBlank="1" showInputMessage="1" showErrorMessage="1" sqref="L12 L22:L91" xr:uid="{A208243B-621E-493B-92BD-C7C417A33802}">
      <formula1>"Localised,District-wide,Regional,National,N/A"</formula1>
    </dataValidation>
    <dataValidation type="list" allowBlank="1" showInputMessage="1" showErrorMessage="1" sqref="N22:N39 N88:N91 N12 N51:N80" xr:uid="{741F80BB-1E03-42B8-A74C-CDB82C478822}">
      <formula1>"Significant Positive,Minor Positive,Neutral,Uncertain,Minor Negative,Significant Negative"</formula1>
    </dataValidation>
    <dataValidation type="list" allowBlank="1" showInputMessage="1" showErrorMessage="1" sqref="D12:D91" xr:uid="{1C9E1E52-3A26-4B3F-A808-1B1071DD7CEA}">
      <formula1>"Yes, No"</formula1>
    </dataValidation>
    <dataValidation type="list" allowBlank="1" showInputMessage="1" showErrorMessage="1" sqref="M40:M45" xr:uid="{1AE1AF4E-B78E-40E2-8BE3-E56BBD414EB0}">
      <formula1>"nt/Irreversible,Permenant/Reversible,Temporary/Irreversible,Temporary/Reversible,N/A"</formula1>
    </dataValidation>
    <dataValidation type="list" allowBlank="1" showInputMessage="1" showErrorMessage="1" sqref="P81:P91" xr:uid="{220A8B69-9920-4DCC-8FC6-0B65C8C682D9}">
      <formula1>"Yes,No"</formula1>
    </dataValidation>
    <dataValidation type="list" allowBlank="1" showInputMessage="1" showErrorMessage="1" sqref="M32:M39 M12:M23 M46:M91" xr:uid="{54C32F94-D9CF-43BB-B479-31F18C9CC189}">
      <formula1>"Permanent/Irreversible,Permanant/Reversible,Temporary/Irreversible,Temporary/Reversible,N/A"</formula1>
    </dataValidation>
    <dataValidation type="list" allowBlank="1" showInputMessage="1" showErrorMessage="1" sqref="N46:N50" xr:uid="{1FF94002-3EC4-4B79-BAA7-8AE19DC45941}">
      <formula1>"ficant Positive,Minor Positive,Neutral,Uncertain,Minor Negative,Significant Negative"</formula1>
    </dataValidation>
    <dataValidation type="list" allowBlank="1" showInputMessage="1" showErrorMessage="1" sqref="M24:M31" xr:uid="{9EF2E5E1-7983-4114-BBC6-FBA20D6B0DB9}">
      <formula1>"Permanent/Irreversible,Permenant/Reversible,Temporary/Irreversible,Temporary/Reversible,N/A"</formula1>
    </dataValidation>
    <dataValidation type="list" allowBlank="1" showInputMessage="1" showErrorMessage="1" sqref="N81:N87" xr:uid="{9635DDD9-7EEA-4537-9A54-836C180D4EA9}">
      <formula1>"Significant Positive,Minor Positive,Neutral,Uncertain,Minor Negative, Significant Negative"</formula1>
    </dataValidation>
  </dataValidations>
  <pageMargins left="0.7" right="0.7" top="0.75" bottom="0.75" header="0.3" footer="0.3"/>
  <pageSetup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57626-888A-42A5-A87B-DFCF943D83AA}">
  <sheetPr codeName="Sheet17"/>
  <dimension ref="A1:Z94"/>
  <sheetViews>
    <sheetView topLeftCell="A57" zoomScale="60" zoomScaleNormal="60" workbookViewId="0">
      <selection activeCell="O81" sqref="O81:O87"/>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23.81640625" customWidth="1"/>
    <col min="18" max="18" width="31.54296875" customWidth="1"/>
    <col min="19" max="19" width="28"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298" t="s">
        <v>162</v>
      </c>
      <c r="D1" s="298"/>
      <c r="E1" s="137"/>
      <c r="F1" s="137"/>
      <c r="G1" s="137"/>
      <c r="H1" s="137"/>
      <c r="I1" s="112"/>
      <c r="J1" s="112"/>
      <c r="K1" s="112"/>
      <c r="M1" s="113"/>
      <c r="N1" s="113"/>
      <c r="O1" s="113"/>
    </row>
    <row r="2" spans="1:26" x14ac:dyDescent="0.35">
      <c r="A2" s="74" t="s">
        <v>24</v>
      </c>
      <c r="B2" s="114"/>
      <c r="C2" s="299" t="s">
        <v>405</v>
      </c>
      <c r="D2" s="299"/>
      <c r="E2" s="138"/>
      <c r="F2" s="138"/>
      <c r="G2" s="138"/>
      <c r="H2" s="138"/>
      <c r="M2" s="115"/>
      <c r="N2" s="115"/>
      <c r="O2" s="115"/>
    </row>
    <row r="3" spans="1:26" x14ac:dyDescent="0.35">
      <c r="A3" s="75" t="s">
        <v>25</v>
      </c>
      <c r="B3" s="116"/>
      <c r="C3" s="300" t="s">
        <v>269</v>
      </c>
      <c r="D3" s="300"/>
      <c r="E3" s="138"/>
      <c r="F3" s="138"/>
      <c r="G3" s="138"/>
      <c r="H3" s="138"/>
      <c r="M3" s="115"/>
      <c r="N3" s="115"/>
      <c r="O3" s="115"/>
    </row>
    <row r="4" spans="1:26" ht="17.25" customHeight="1" x14ac:dyDescent="0.35">
      <c r="A4" s="135" t="s">
        <v>26</v>
      </c>
      <c r="B4" s="136"/>
      <c r="C4" s="301" t="s">
        <v>617</v>
      </c>
      <c r="D4" s="301"/>
      <c r="E4" s="134"/>
      <c r="F4" s="134"/>
      <c r="G4" s="134"/>
      <c r="H4" s="134"/>
      <c r="M4" s="115"/>
      <c r="N4" s="115"/>
      <c r="O4" s="115"/>
    </row>
    <row r="5" spans="1:26" ht="17.25" customHeight="1" x14ac:dyDescent="0.35">
      <c r="A5" s="75" t="s">
        <v>27</v>
      </c>
      <c r="B5" s="136"/>
      <c r="C5" s="175">
        <v>4.46</v>
      </c>
      <c r="D5" s="177"/>
      <c r="E5" s="134"/>
      <c r="F5" s="134"/>
      <c r="G5" s="134"/>
      <c r="H5" s="134"/>
      <c r="M5" s="115"/>
      <c r="N5" s="115"/>
      <c r="O5" s="115"/>
    </row>
    <row r="6" spans="1:26" ht="59.15" customHeight="1" x14ac:dyDescent="0.35">
      <c r="A6" s="75" t="s">
        <v>28</v>
      </c>
      <c r="B6" s="136"/>
      <c r="C6" s="302" t="s">
        <v>618</v>
      </c>
      <c r="D6" s="303"/>
      <c r="E6" s="134"/>
      <c r="F6" s="134"/>
      <c r="G6" s="134"/>
      <c r="H6" s="134"/>
      <c r="M6" s="115"/>
      <c r="N6" s="115"/>
      <c r="O6" s="115"/>
    </row>
    <row r="7" spans="1:26" ht="17.25" customHeight="1" x14ac:dyDescent="0.35">
      <c r="A7" s="75" t="s">
        <v>29</v>
      </c>
      <c r="B7" s="136"/>
      <c r="C7" s="175" t="s">
        <v>270</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281</v>
      </c>
      <c r="E12" s="266" t="s">
        <v>281</v>
      </c>
      <c r="F12" s="260">
        <f ca="1">COUNTIFS(INDIRECT("RAG!$C$"&amp;$V12&amp;":$BB$"&amp;$V12),F$11,RAG!$C$3:$BB$3,$B12)</f>
        <v>0</v>
      </c>
      <c r="G12" s="279">
        <f ca="1">COUNTIFS(INDIRECT("RAG!$C$"&amp;$V12&amp;":$BB$"&amp;$V12),G$11,RAG!$C$3:$BB$3,$B12)</f>
        <v>1</v>
      </c>
      <c r="H12" s="279">
        <f ca="1">COUNTIFS(INDIRECT("RAG!$C$"&amp;$V12&amp;":$BB$"&amp;$V12),H$11,RAG!$C$3:$BB$3,$B12)</f>
        <v>2</v>
      </c>
      <c r="I12" s="283" t="s">
        <v>231</v>
      </c>
      <c r="J12" s="283" t="s">
        <v>231</v>
      </c>
      <c r="K12" s="283" t="s">
        <v>231</v>
      </c>
      <c r="L12" s="283" t="s">
        <v>231</v>
      </c>
      <c r="M12" s="283" t="s">
        <v>231</v>
      </c>
      <c r="N12" s="256" t="s">
        <v>263</v>
      </c>
      <c r="O12" s="246" t="s">
        <v>788</v>
      </c>
      <c r="P12" s="277" t="s">
        <v>289</v>
      </c>
      <c r="Q12" s="234" t="s">
        <v>580</v>
      </c>
      <c r="R12" s="249"/>
      <c r="S12" s="293"/>
      <c r="V12" s="237">
        <f>MATCH(C1, RAG!$B$1:B$56, 0)</f>
        <v>14</v>
      </c>
      <c r="Z12" t="str">
        <f>IF(R12&gt;0,B12&amp;":"&amp;R12&amp;"
","")</f>
        <v/>
      </c>
    </row>
    <row r="13" spans="1:26" x14ac:dyDescent="0.35">
      <c r="A13" s="197"/>
      <c r="B13" s="288"/>
      <c r="C13" s="108" t="s">
        <v>288</v>
      </c>
      <c r="D13" s="108" t="s">
        <v>289</v>
      </c>
      <c r="E13" s="266"/>
      <c r="F13" s="260"/>
      <c r="G13" s="260"/>
      <c r="H13" s="260"/>
      <c r="I13" s="284"/>
      <c r="J13" s="284"/>
      <c r="K13" s="284"/>
      <c r="L13" s="284"/>
      <c r="M13" s="284"/>
      <c r="N13" s="282"/>
      <c r="O13" s="187"/>
      <c r="P13" s="278"/>
      <c r="Q13" s="235"/>
      <c r="R13" s="250"/>
      <c r="S13" s="293"/>
      <c r="V13" s="238"/>
    </row>
    <row r="14" spans="1:26" x14ac:dyDescent="0.35">
      <c r="A14" s="197"/>
      <c r="B14" s="288"/>
      <c r="C14" s="108" t="s">
        <v>290</v>
      </c>
      <c r="D14" s="108" t="s">
        <v>289</v>
      </c>
      <c r="E14" s="266"/>
      <c r="F14" s="260"/>
      <c r="G14" s="260"/>
      <c r="H14" s="260"/>
      <c r="I14" s="284"/>
      <c r="J14" s="284"/>
      <c r="K14" s="284"/>
      <c r="L14" s="284"/>
      <c r="M14" s="284"/>
      <c r="N14" s="282"/>
      <c r="O14" s="187"/>
      <c r="P14" s="278"/>
      <c r="Q14" s="235"/>
      <c r="R14" s="250"/>
      <c r="S14" s="293"/>
      <c r="V14" s="238"/>
    </row>
    <row r="15" spans="1:26" x14ac:dyDescent="0.35">
      <c r="A15" s="197"/>
      <c r="B15" s="288"/>
      <c r="C15" s="108" t="s">
        <v>291</v>
      </c>
      <c r="D15" s="108" t="s">
        <v>289</v>
      </c>
      <c r="E15" s="266"/>
      <c r="F15" s="260"/>
      <c r="G15" s="260"/>
      <c r="H15" s="260"/>
      <c r="I15" s="284"/>
      <c r="J15" s="284"/>
      <c r="K15" s="284"/>
      <c r="L15" s="284"/>
      <c r="M15" s="284"/>
      <c r="N15" s="282"/>
      <c r="O15" s="187"/>
      <c r="P15" s="278"/>
      <c r="Q15" s="235"/>
      <c r="R15" s="250"/>
      <c r="S15" s="293"/>
      <c r="V15" s="238"/>
    </row>
    <row r="16" spans="1:26" ht="14.5" customHeight="1" x14ac:dyDescent="0.35">
      <c r="A16" s="197"/>
      <c r="B16" s="288"/>
      <c r="C16" s="108" t="s">
        <v>292</v>
      </c>
      <c r="D16" s="108" t="s">
        <v>281</v>
      </c>
      <c r="E16" s="266"/>
      <c r="F16" s="260"/>
      <c r="G16" s="260"/>
      <c r="H16" s="260"/>
      <c r="I16" s="284"/>
      <c r="J16" s="284"/>
      <c r="K16" s="284"/>
      <c r="L16" s="284"/>
      <c r="M16" s="284"/>
      <c r="N16" s="282"/>
      <c r="O16" s="187"/>
      <c r="P16" s="278"/>
      <c r="Q16" s="235"/>
      <c r="R16" s="250"/>
      <c r="S16" s="293"/>
      <c r="V16" s="238"/>
    </row>
    <row r="17" spans="1:26" x14ac:dyDescent="0.35">
      <c r="A17" s="197"/>
      <c r="B17" s="288"/>
      <c r="C17" s="108" t="s">
        <v>293</v>
      </c>
      <c r="D17" s="108" t="s">
        <v>281</v>
      </c>
      <c r="E17" s="266"/>
      <c r="F17" s="260"/>
      <c r="G17" s="260"/>
      <c r="H17" s="260"/>
      <c r="I17" s="284"/>
      <c r="J17" s="284"/>
      <c r="K17" s="284"/>
      <c r="L17" s="284"/>
      <c r="M17" s="284"/>
      <c r="N17" s="282"/>
      <c r="O17" s="187"/>
      <c r="P17" s="278"/>
      <c r="Q17" s="235"/>
      <c r="R17" s="250"/>
      <c r="S17" s="293"/>
      <c r="V17" s="238"/>
    </row>
    <row r="18" spans="1:26" ht="14.5" customHeight="1" x14ac:dyDescent="0.35">
      <c r="A18" s="197"/>
      <c r="B18" s="288"/>
      <c r="C18" s="108" t="s">
        <v>294</v>
      </c>
      <c r="D18" s="108" t="s">
        <v>281</v>
      </c>
      <c r="E18" s="266"/>
      <c r="F18" s="260"/>
      <c r="G18" s="260"/>
      <c r="H18" s="260"/>
      <c r="I18" s="284"/>
      <c r="J18" s="284"/>
      <c r="K18" s="284"/>
      <c r="L18" s="284"/>
      <c r="M18" s="284"/>
      <c r="N18" s="282"/>
      <c r="O18" s="187"/>
      <c r="P18" s="278"/>
      <c r="Q18" s="235"/>
      <c r="R18" s="250"/>
      <c r="S18" s="293"/>
      <c r="V18" s="238"/>
    </row>
    <row r="19" spans="1:26" x14ac:dyDescent="0.35">
      <c r="A19" s="197"/>
      <c r="B19" s="288"/>
      <c r="C19" s="108" t="s">
        <v>295</v>
      </c>
      <c r="D19" s="108" t="s">
        <v>289</v>
      </c>
      <c r="E19" s="266"/>
      <c r="F19" s="260"/>
      <c r="G19" s="260"/>
      <c r="H19" s="260"/>
      <c r="I19" s="284"/>
      <c r="J19" s="284"/>
      <c r="K19" s="284"/>
      <c r="L19" s="284"/>
      <c r="M19" s="284"/>
      <c r="N19" s="282"/>
      <c r="O19" s="187"/>
      <c r="P19" s="278"/>
      <c r="Q19" s="235"/>
      <c r="R19" s="250"/>
      <c r="S19" s="293"/>
      <c r="V19" s="238"/>
    </row>
    <row r="20" spans="1:26" ht="29" x14ac:dyDescent="0.35">
      <c r="A20" s="197"/>
      <c r="B20" s="288"/>
      <c r="C20" s="108" t="s">
        <v>296</v>
      </c>
      <c r="D20" s="108" t="s">
        <v>289</v>
      </c>
      <c r="E20" s="266"/>
      <c r="F20" s="260"/>
      <c r="G20" s="260"/>
      <c r="H20" s="260"/>
      <c r="I20" s="284"/>
      <c r="J20" s="284"/>
      <c r="K20" s="284"/>
      <c r="L20" s="284"/>
      <c r="M20" s="284"/>
      <c r="N20" s="282"/>
      <c r="O20" s="187"/>
      <c r="P20" s="278"/>
      <c r="Q20" s="235"/>
      <c r="R20" s="250"/>
      <c r="S20" s="293"/>
      <c r="V20" s="238"/>
    </row>
    <row r="21" spans="1:26" ht="15" thickBot="1" x14ac:dyDescent="0.4">
      <c r="A21" s="198"/>
      <c r="B21" s="289"/>
      <c r="C21" s="121" t="s">
        <v>297</v>
      </c>
      <c r="D21" s="108" t="s">
        <v>281</v>
      </c>
      <c r="E21" s="267"/>
      <c r="F21" s="261"/>
      <c r="G21" s="261"/>
      <c r="H21" s="261"/>
      <c r="I21" s="285"/>
      <c r="J21" s="285"/>
      <c r="K21" s="285"/>
      <c r="L21" s="285"/>
      <c r="M21" s="285"/>
      <c r="N21" s="281"/>
      <c r="O21" s="247"/>
      <c r="P21" s="279"/>
      <c r="Q21" s="258"/>
      <c r="R21" s="251"/>
      <c r="S21" s="293"/>
      <c r="V21" s="252"/>
    </row>
    <row r="22" spans="1:26" ht="39" customHeight="1" x14ac:dyDescent="0.35">
      <c r="A22" s="199" t="s">
        <v>71</v>
      </c>
      <c r="B22" s="240" t="s">
        <v>96</v>
      </c>
      <c r="C22" s="119" t="s">
        <v>298</v>
      </c>
      <c r="D22" s="119" t="s">
        <v>281</v>
      </c>
      <c r="E22" s="265" t="s">
        <v>281</v>
      </c>
      <c r="F22" s="259">
        <f ca="1">COUNTIFS(INDIRECT("RAG!$C$"&amp;$V12&amp;":$BB$"&amp;$V12),F$11,RAG!$C$3:$BB$3,$B22)</f>
        <v>0</v>
      </c>
      <c r="G22" s="259">
        <f ca="1">COUNTIFS(INDIRECT("RAG!$C$"&amp;$V12&amp;":$BB$"&amp;$V12),G$11,RAG!$C$3:$BB$3,$B22)</f>
        <v>0</v>
      </c>
      <c r="H22" s="259">
        <f ca="1">COUNTIFS(INDIRECT("RAG!$C$"&amp;$V12&amp;":$BB$"&amp;$V12),H$11,RAG!$C$3:$BB$3,$B22)</f>
        <v>2</v>
      </c>
      <c r="I22" s="283" t="s">
        <v>231</v>
      </c>
      <c r="J22" s="280" t="s">
        <v>231</v>
      </c>
      <c r="K22" s="280" t="s">
        <v>231</v>
      </c>
      <c r="L22" s="280" t="s">
        <v>231</v>
      </c>
      <c r="M22" s="280" t="s">
        <v>231</v>
      </c>
      <c r="N22" s="243" t="s">
        <v>263</v>
      </c>
      <c r="O22" s="246" t="s">
        <v>789</v>
      </c>
      <c r="P22" s="277" t="s">
        <v>289</v>
      </c>
      <c r="Q22" s="234" t="s">
        <v>580</v>
      </c>
      <c r="R22" s="249"/>
      <c r="S22" s="293"/>
      <c r="V22" s="237"/>
      <c r="Z22" t="str">
        <f>IF(R22&gt;0,B22&amp;":"&amp;R22&amp;"
","")</f>
        <v/>
      </c>
    </row>
    <row r="23" spans="1:26" ht="115" customHeight="1" thickBot="1" x14ac:dyDescent="0.4">
      <c r="A23" s="200"/>
      <c r="B23" s="242"/>
      <c r="C23" s="121" t="s">
        <v>301</v>
      </c>
      <c r="D23" s="108" t="s">
        <v>289</v>
      </c>
      <c r="E23" s="267"/>
      <c r="F23" s="261"/>
      <c r="G23" s="261"/>
      <c r="H23" s="261"/>
      <c r="I23" s="284"/>
      <c r="J23" s="281"/>
      <c r="K23" s="281"/>
      <c r="L23" s="281"/>
      <c r="M23" s="281"/>
      <c r="N23" s="256"/>
      <c r="O23" s="247"/>
      <c r="P23" s="279"/>
      <c r="Q23" s="258"/>
      <c r="R23" s="251"/>
      <c r="S23" s="293"/>
      <c r="V23" s="252"/>
    </row>
    <row r="24" spans="1:26" ht="72.5" x14ac:dyDescent="0.35">
      <c r="A24" s="196" t="s">
        <v>72</v>
      </c>
      <c r="B24" s="240" t="s">
        <v>97</v>
      </c>
      <c r="C24" s="122" t="s">
        <v>302</v>
      </c>
      <c r="D24" s="119" t="s">
        <v>281</v>
      </c>
      <c r="E24" s="253" t="s">
        <v>281</v>
      </c>
      <c r="F24" s="240">
        <f ca="1">COUNTIFS(INDIRECT("RAG!$C$"&amp;$V12&amp;":$BB$"&amp;$V12),F$11,RAG!$C$3:$BB$3,$B24)</f>
        <v>0</v>
      </c>
      <c r="G24" s="240">
        <f ca="1">COUNTIFS(INDIRECT("RAG!$C$"&amp;$V12&amp;":$BB$"&amp;$V12),G$11,RAG!$C$3:$BB$3,$B24)</f>
        <v>4</v>
      </c>
      <c r="H24" s="240">
        <f ca="1">COUNTIFS(INDIRECT("RAG!$C$"&amp;$V12&amp;":$BB$"&amp;$V12),H$11,RAG!$C$3:$BB$3,$B24)</f>
        <v>2</v>
      </c>
      <c r="I24" s="280" t="s">
        <v>282</v>
      </c>
      <c r="J24" s="280" t="s">
        <v>335</v>
      </c>
      <c r="K24" s="280" t="s">
        <v>284</v>
      </c>
      <c r="L24" s="280" t="s">
        <v>285</v>
      </c>
      <c r="M24" s="280" t="s">
        <v>286</v>
      </c>
      <c r="N24" s="243" t="s">
        <v>261</v>
      </c>
      <c r="O24" s="246" t="s">
        <v>719</v>
      </c>
      <c r="P24" s="277" t="s">
        <v>289</v>
      </c>
      <c r="Q24" s="249"/>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82"/>
      <c r="J25" s="282"/>
      <c r="K25" s="282"/>
      <c r="L25" s="282"/>
      <c r="M25" s="282"/>
      <c r="N25" s="244"/>
      <c r="O25" s="187"/>
      <c r="P25" s="278"/>
      <c r="Q25" s="250"/>
      <c r="R25" s="235"/>
      <c r="S25" s="293"/>
      <c r="V25" s="238"/>
    </row>
    <row r="26" spans="1:26" x14ac:dyDescent="0.35">
      <c r="A26" s="197"/>
      <c r="B26" s="241"/>
      <c r="C26" s="81" t="s">
        <v>304</v>
      </c>
      <c r="D26" s="108" t="s">
        <v>281</v>
      </c>
      <c r="E26" s="254"/>
      <c r="F26" s="241"/>
      <c r="G26" s="241"/>
      <c r="H26" s="241"/>
      <c r="I26" s="282"/>
      <c r="J26" s="282"/>
      <c r="K26" s="282"/>
      <c r="L26" s="282"/>
      <c r="M26" s="282"/>
      <c r="N26" s="244"/>
      <c r="O26" s="187"/>
      <c r="P26" s="278"/>
      <c r="Q26" s="250"/>
      <c r="R26" s="235"/>
      <c r="S26" s="293"/>
      <c r="V26" s="238"/>
    </row>
    <row r="27" spans="1:26" x14ac:dyDescent="0.35">
      <c r="A27" s="197"/>
      <c r="B27" s="241"/>
      <c r="C27" s="81" t="s">
        <v>305</v>
      </c>
      <c r="D27" s="108" t="s">
        <v>289</v>
      </c>
      <c r="E27" s="254"/>
      <c r="F27" s="241"/>
      <c r="G27" s="241"/>
      <c r="H27" s="241"/>
      <c r="I27" s="282"/>
      <c r="J27" s="282"/>
      <c r="K27" s="282"/>
      <c r="L27" s="282"/>
      <c r="M27" s="282"/>
      <c r="N27" s="244"/>
      <c r="O27" s="187"/>
      <c r="P27" s="278"/>
      <c r="Q27" s="250"/>
      <c r="R27" s="235"/>
      <c r="S27" s="293"/>
      <c r="V27" s="238"/>
    </row>
    <row r="28" spans="1:26" x14ac:dyDescent="0.35">
      <c r="A28" s="197"/>
      <c r="B28" s="241"/>
      <c r="C28" s="81" t="s">
        <v>306</v>
      </c>
      <c r="D28" s="108" t="s">
        <v>289</v>
      </c>
      <c r="E28" s="254"/>
      <c r="F28" s="241"/>
      <c r="G28" s="241"/>
      <c r="H28" s="241"/>
      <c r="I28" s="282"/>
      <c r="J28" s="282"/>
      <c r="K28" s="282"/>
      <c r="L28" s="282"/>
      <c r="M28" s="282"/>
      <c r="N28" s="244"/>
      <c r="O28" s="187"/>
      <c r="P28" s="278"/>
      <c r="Q28" s="250"/>
      <c r="R28" s="235"/>
      <c r="S28" s="293"/>
      <c r="V28" s="238"/>
    </row>
    <row r="29" spans="1:26" ht="29.15" customHeight="1" x14ac:dyDescent="0.35">
      <c r="A29" s="197"/>
      <c r="B29" s="241"/>
      <c r="C29" s="81" t="s">
        <v>307</v>
      </c>
      <c r="D29" s="108" t="s">
        <v>289</v>
      </c>
      <c r="E29" s="254"/>
      <c r="F29" s="241"/>
      <c r="G29" s="241"/>
      <c r="H29" s="241"/>
      <c r="I29" s="282"/>
      <c r="J29" s="282"/>
      <c r="K29" s="282"/>
      <c r="L29" s="282"/>
      <c r="M29" s="282"/>
      <c r="N29" s="244"/>
      <c r="O29" s="187"/>
      <c r="P29" s="278"/>
      <c r="Q29" s="250"/>
      <c r="R29" s="235"/>
      <c r="S29" s="293"/>
      <c r="V29" s="238"/>
    </row>
    <row r="30" spans="1:26" x14ac:dyDescent="0.35">
      <c r="A30" s="197"/>
      <c r="B30" s="241"/>
      <c r="C30" s="81" t="s">
        <v>308</v>
      </c>
      <c r="D30" s="108" t="s">
        <v>289</v>
      </c>
      <c r="E30" s="254"/>
      <c r="F30" s="241"/>
      <c r="G30" s="241"/>
      <c r="H30" s="241"/>
      <c r="I30" s="282"/>
      <c r="J30" s="282"/>
      <c r="K30" s="282"/>
      <c r="L30" s="282"/>
      <c r="M30" s="282"/>
      <c r="N30" s="244"/>
      <c r="O30" s="187"/>
      <c r="P30" s="278"/>
      <c r="Q30" s="250"/>
      <c r="R30" s="235"/>
      <c r="S30" s="293"/>
      <c r="V30" s="238"/>
    </row>
    <row r="31" spans="1:26" ht="29.5" thickBot="1" x14ac:dyDescent="0.4">
      <c r="A31" s="198"/>
      <c r="B31" s="242"/>
      <c r="C31" s="123" t="s">
        <v>309</v>
      </c>
      <c r="D31" s="108" t="s">
        <v>289</v>
      </c>
      <c r="E31" s="255"/>
      <c r="F31" s="242"/>
      <c r="G31" s="242"/>
      <c r="H31" s="242"/>
      <c r="I31" s="281"/>
      <c r="J31" s="281"/>
      <c r="K31" s="281"/>
      <c r="L31" s="281"/>
      <c r="M31" s="281"/>
      <c r="N31" s="256"/>
      <c r="O31" s="247"/>
      <c r="P31" s="279"/>
      <c r="Q31" s="251"/>
      <c r="R31" s="258"/>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2</v>
      </c>
      <c r="H32" s="240">
        <f ca="1">COUNTIFS(INDIRECT("RAG!$C$"&amp;$V12&amp;":$BB$"&amp;$V12),H$11,RAG!$C$3:$BB$3,$B32)</f>
        <v>2</v>
      </c>
      <c r="I32" s="243" t="s">
        <v>282</v>
      </c>
      <c r="J32" s="243" t="s">
        <v>335</v>
      </c>
      <c r="K32" s="243" t="s">
        <v>284</v>
      </c>
      <c r="L32" s="243" t="s">
        <v>285</v>
      </c>
      <c r="M32" s="243" t="s">
        <v>286</v>
      </c>
      <c r="N32" s="243" t="s">
        <v>261</v>
      </c>
      <c r="O32" s="246" t="s">
        <v>406</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44"/>
      <c r="J33" s="244"/>
      <c r="K33" s="244"/>
      <c r="L33" s="244"/>
      <c r="M33" s="244"/>
      <c r="N33" s="244"/>
      <c r="O33" s="187"/>
      <c r="P33" s="278"/>
      <c r="Q33" s="235"/>
      <c r="R33" s="235"/>
      <c r="S33" s="293"/>
      <c r="V33" s="238"/>
    </row>
    <row r="34" spans="1:26" x14ac:dyDescent="0.35">
      <c r="A34" s="197"/>
      <c r="B34" s="241"/>
      <c r="C34" s="125" t="s">
        <v>314</v>
      </c>
      <c r="D34" s="108" t="s">
        <v>281</v>
      </c>
      <c r="E34" s="254"/>
      <c r="F34" s="241"/>
      <c r="G34" s="241"/>
      <c r="H34" s="241"/>
      <c r="I34" s="244"/>
      <c r="J34" s="244"/>
      <c r="K34" s="244"/>
      <c r="L34" s="244"/>
      <c r="M34" s="244"/>
      <c r="N34" s="244"/>
      <c r="O34" s="187"/>
      <c r="P34" s="278"/>
      <c r="Q34" s="235"/>
      <c r="R34" s="235"/>
      <c r="S34" s="293"/>
      <c r="V34" s="238"/>
    </row>
    <row r="35" spans="1:26" ht="30" customHeight="1" x14ac:dyDescent="0.35">
      <c r="A35" s="197"/>
      <c r="B35" s="241"/>
      <c r="C35" s="125" t="s">
        <v>315</v>
      </c>
      <c r="D35" s="108" t="s">
        <v>289</v>
      </c>
      <c r="E35" s="254"/>
      <c r="F35" s="241"/>
      <c r="G35" s="241"/>
      <c r="H35" s="241"/>
      <c r="I35" s="244"/>
      <c r="J35" s="244"/>
      <c r="K35" s="244"/>
      <c r="L35" s="244"/>
      <c r="M35" s="244"/>
      <c r="N35" s="244"/>
      <c r="O35" s="187"/>
      <c r="P35" s="278"/>
      <c r="Q35" s="235"/>
      <c r="R35" s="235"/>
      <c r="S35" s="293"/>
      <c r="V35" s="238"/>
    </row>
    <row r="36" spans="1:26" x14ac:dyDescent="0.35">
      <c r="A36" s="197"/>
      <c r="B36" s="241"/>
      <c r="C36" s="125" t="s">
        <v>316</v>
      </c>
      <c r="D36" s="108" t="s">
        <v>281</v>
      </c>
      <c r="E36" s="254"/>
      <c r="F36" s="241"/>
      <c r="G36" s="241"/>
      <c r="H36" s="241"/>
      <c r="I36" s="244"/>
      <c r="J36" s="244"/>
      <c r="K36" s="244"/>
      <c r="L36" s="244"/>
      <c r="M36" s="244"/>
      <c r="N36" s="244"/>
      <c r="O36" s="187"/>
      <c r="P36" s="278"/>
      <c r="Q36" s="235"/>
      <c r="R36" s="235"/>
      <c r="S36" s="293"/>
      <c r="V36" s="238"/>
    </row>
    <row r="37" spans="1:26" x14ac:dyDescent="0.35">
      <c r="A37" s="197"/>
      <c r="B37" s="241"/>
      <c r="C37" s="125" t="s">
        <v>317</v>
      </c>
      <c r="D37" s="108" t="s">
        <v>289</v>
      </c>
      <c r="E37" s="254"/>
      <c r="F37" s="241"/>
      <c r="G37" s="241"/>
      <c r="H37" s="241"/>
      <c r="I37" s="244"/>
      <c r="J37" s="244"/>
      <c r="K37" s="244"/>
      <c r="L37" s="244"/>
      <c r="M37" s="244"/>
      <c r="N37" s="244"/>
      <c r="O37" s="187"/>
      <c r="P37" s="278"/>
      <c r="Q37" s="235"/>
      <c r="R37" s="235"/>
      <c r="S37" s="293"/>
      <c r="V37" s="238"/>
    </row>
    <row r="38" spans="1:26" x14ac:dyDescent="0.35">
      <c r="A38" s="197"/>
      <c r="B38" s="241"/>
      <c r="C38" s="125" t="s">
        <v>318</v>
      </c>
      <c r="D38" s="108" t="s">
        <v>289</v>
      </c>
      <c r="E38" s="254"/>
      <c r="F38" s="241"/>
      <c r="G38" s="241"/>
      <c r="H38" s="241"/>
      <c r="I38" s="244"/>
      <c r="J38" s="244"/>
      <c r="K38" s="244"/>
      <c r="L38" s="244"/>
      <c r="M38" s="244"/>
      <c r="N38" s="244"/>
      <c r="O38" s="187"/>
      <c r="P38" s="278"/>
      <c r="Q38" s="235"/>
      <c r="R38" s="235"/>
      <c r="S38" s="293"/>
      <c r="V38" s="238"/>
    </row>
    <row r="39" spans="1:26" ht="15" thickBot="1" x14ac:dyDescent="0.4">
      <c r="A39" s="198"/>
      <c r="B39" s="242"/>
      <c r="C39" s="126" t="s">
        <v>319</v>
      </c>
      <c r="D39" s="108" t="s">
        <v>289</v>
      </c>
      <c r="E39" s="255"/>
      <c r="F39" s="242"/>
      <c r="G39" s="242"/>
      <c r="H39" s="242"/>
      <c r="I39" s="256"/>
      <c r="J39" s="256"/>
      <c r="K39" s="256"/>
      <c r="L39" s="256"/>
      <c r="M39" s="256"/>
      <c r="N39" s="256"/>
      <c r="O39" s="247"/>
      <c r="P39" s="279"/>
      <c r="Q39" s="258"/>
      <c r="R39" s="258"/>
      <c r="S39" s="293"/>
      <c r="V39" s="252"/>
    </row>
    <row r="40" spans="1:26" ht="15" customHeight="1" x14ac:dyDescent="0.35">
      <c r="A40" s="196" t="s">
        <v>77</v>
      </c>
      <c r="B40" s="240" t="s">
        <v>99</v>
      </c>
      <c r="C40" s="122" t="s">
        <v>320</v>
      </c>
      <c r="D40" s="119" t="s">
        <v>281</v>
      </c>
      <c r="E40" s="253" t="s">
        <v>281</v>
      </c>
      <c r="F40" s="240">
        <f ca="1">COUNTIFS(INDIRECT("RAG!$C$"&amp;$V12&amp;":$BB$"&amp;$V12),F$11,RAG!$C$3:$BB$3,$B40)</f>
        <v>0</v>
      </c>
      <c r="G40" s="240">
        <f ca="1">COUNTIFS(INDIRECT("RAG!$C$"&amp;$V12&amp;":$BB$"&amp;$V12),G$11,RAG!$C$3:$BB$3,$B40)</f>
        <v>0</v>
      </c>
      <c r="H40" s="240">
        <f ca="1">COUNTIFS(INDIRECT("RAG!$C$"&amp;$V12&amp;":$BB$"&amp;$V12),H$11,RAG!$C$3:$BB$3,$B40)</f>
        <v>2</v>
      </c>
      <c r="I40" s="243" t="s">
        <v>282</v>
      </c>
      <c r="J40" s="243" t="s">
        <v>335</v>
      </c>
      <c r="K40" s="243" t="s">
        <v>321</v>
      </c>
      <c r="L40" s="243" t="s">
        <v>285</v>
      </c>
      <c r="M40" s="243" t="s">
        <v>286</v>
      </c>
      <c r="N40" s="243" t="s">
        <v>287</v>
      </c>
      <c r="O40" s="246" t="s">
        <v>790</v>
      </c>
      <c r="P40" s="231" t="s">
        <v>281</v>
      </c>
      <c r="Q40" s="234"/>
      <c r="R40" s="234"/>
      <c r="S40" s="293"/>
      <c r="V40" s="237"/>
      <c r="Z40" t="str">
        <f>IF(R40&gt;0,B40&amp;":"&amp;R40&amp;"
","")</f>
        <v/>
      </c>
    </row>
    <row r="41" spans="1:26" ht="29" x14ac:dyDescent="0.35">
      <c r="A41" s="197"/>
      <c r="B41" s="241"/>
      <c r="C41" s="81" t="s">
        <v>322</v>
      </c>
      <c r="D41" s="108" t="s">
        <v>289</v>
      </c>
      <c r="E41" s="254"/>
      <c r="F41" s="241"/>
      <c r="G41" s="241"/>
      <c r="H41" s="241"/>
      <c r="I41" s="244"/>
      <c r="J41" s="244"/>
      <c r="K41" s="244"/>
      <c r="L41" s="244"/>
      <c r="M41" s="244"/>
      <c r="N41" s="244"/>
      <c r="O41" s="187"/>
      <c r="P41" s="232"/>
      <c r="Q41" s="235"/>
      <c r="R41" s="235"/>
      <c r="S41" s="293"/>
      <c r="V41" s="238"/>
    </row>
    <row r="42" spans="1:26" x14ac:dyDescent="0.35">
      <c r="A42" s="197"/>
      <c r="B42" s="241"/>
      <c r="C42" s="81" t="s">
        <v>323</v>
      </c>
      <c r="D42" s="108" t="s">
        <v>281</v>
      </c>
      <c r="E42" s="254"/>
      <c r="F42" s="241"/>
      <c r="G42" s="241"/>
      <c r="H42" s="241"/>
      <c r="I42" s="244"/>
      <c r="J42" s="244"/>
      <c r="K42" s="244"/>
      <c r="L42" s="244"/>
      <c r="M42" s="244"/>
      <c r="N42" s="244"/>
      <c r="O42" s="187"/>
      <c r="P42" s="232"/>
      <c r="Q42" s="235"/>
      <c r="R42" s="235"/>
      <c r="S42" s="293"/>
      <c r="V42" s="238"/>
    </row>
    <row r="43" spans="1:26" ht="29" x14ac:dyDescent="0.35">
      <c r="A43" s="197"/>
      <c r="B43" s="241"/>
      <c r="C43" s="81" t="s">
        <v>324</v>
      </c>
      <c r="D43" s="108" t="s">
        <v>289</v>
      </c>
      <c r="E43" s="254"/>
      <c r="F43" s="241"/>
      <c r="G43" s="241"/>
      <c r="H43" s="241"/>
      <c r="I43" s="244"/>
      <c r="J43" s="244"/>
      <c r="K43" s="244"/>
      <c r="L43" s="244"/>
      <c r="M43" s="244"/>
      <c r="N43" s="244"/>
      <c r="O43" s="187"/>
      <c r="P43" s="232"/>
      <c r="Q43" s="235"/>
      <c r="R43" s="235"/>
      <c r="S43" s="293"/>
      <c r="V43" s="238"/>
    </row>
    <row r="44" spans="1:26" ht="43.5" x14ac:dyDescent="0.35">
      <c r="A44" s="197"/>
      <c r="B44" s="241"/>
      <c r="C44" s="81" t="s">
        <v>325</v>
      </c>
      <c r="D44" s="108" t="s">
        <v>289</v>
      </c>
      <c r="E44" s="254"/>
      <c r="F44" s="241"/>
      <c r="G44" s="241"/>
      <c r="H44" s="241"/>
      <c r="I44" s="244"/>
      <c r="J44" s="244"/>
      <c r="K44" s="244"/>
      <c r="L44" s="244"/>
      <c r="M44" s="244"/>
      <c r="N44" s="244"/>
      <c r="O44" s="187"/>
      <c r="P44" s="232"/>
      <c r="Q44" s="235"/>
      <c r="R44" s="235"/>
      <c r="S44" s="293"/>
      <c r="V44" s="238"/>
    </row>
    <row r="45" spans="1:26" ht="29.5" thickBot="1" x14ac:dyDescent="0.4">
      <c r="A45" s="198"/>
      <c r="B45" s="242"/>
      <c r="C45" s="123" t="s">
        <v>326</v>
      </c>
      <c r="D45" s="108" t="s">
        <v>289</v>
      </c>
      <c r="E45" s="255"/>
      <c r="F45" s="242"/>
      <c r="G45" s="242"/>
      <c r="H45" s="242"/>
      <c r="I45" s="256"/>
      <c r="J45" s="256"/>
      <c r="K45" s="256"/>
      <c r="L45" s="256"/>
      <c r="M45" s="256"/>
      <c r="N45" s="256"/>
      <c r="O45" s="247"/>
      <c r="P45" s="248"/>
      <c r="Q45" s="258"/>
      <c r="R45" s="258"/>
      <c r="S45" s="293"/>
      <c r="V45" s="252"/>
    </row>
    <row r="46" spans="1:26" ht="29" x14ac:dyDescent="0.35">
      <c r="A46" s="196" t="s">
        <v>80</v>
      </c>
      <c r="B46" s="240" t="s">
        <v>100</v>
      </c>
      <c r="C46" s="122" t="s">
        <v>327</v>
      </c>
      <c r="D46" s="119" t="s">
        <v>281</v>
      </c>
      <c r="E46" s="253" t="s">
        <v>281</v>
      </c>
      <c r="F46" s="240">
        <f ca="1">COUNTIFS(INDIRECT("RAG!$C$"&amp;$V12&amp;":$BB$"&amp;$V12),F$11,RAG!$C$3:$BB$3,$B46)</f>
        <v>0</v>
      </c>
      <c r="G46" s="240">
        <f ca="1">COUNTIFS(INDIRECT("RAG!$C$"&amp;$V12&amp;":$BB$"&amp;$V12),G$11,RAG!$C$3:$BB$3,$B46)</f>
        <v>2</v>
      </c>
      <c r="H46" s="240">
        <f ca="1">COUNTIFS(INDIRECT("RAG!$C$"&amp;$V12&amp;":$BB$"&amp;$V12),H$11,RAG!$C$3:$BB$3,$B46)</f>
        <v>5</v>
      </c>
      <c r="I46" s="243" t="s">
        <v>282</v>
      </c>
      <c r="J46" s="243" t="s">
        <v>335</v>
      </c>
      <c r="K46" s="243" t="s">
        <v>284</v>
      </c>
      <c r="L46" s="243" t="s">
        <v>285</v>
      </c>
      <c r="M46" s="243" t="s">
        <v>286</v>
      </c>
      <c r="N46" s="243" t="s">
        <v>261</v>
      </c>
      <c r="O46" s="246" t="s">
        <v>559</v>
      </c>
      <c r="P46" s="277" t="s">
        <v>289</v>
      </c>
      <c r="Q46" s="234"/>
      <c r="R46" s="234" t="s">
        <v>312</v>
      </c>
      <c r="S46" s="293"/>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54"/>
      <c r="F47" s="241"/>
      <c r="G47" s="241"/>
      <c r="H47" s="241"/>
      <c r="I47" s="244"/>
      <c r="J47" s="244"/>
      <c r="K47" s="244"/>
      <c r="L47" s="244"/>
      <c r="M47" s="244"/>
      <c r="N47" s="244"/>
      <c r="O47" s="187"/>
      <c r="P47" s="278"/>
      <c r="Q47" s="235"/>
      <c r="R47" s="235"/>
      <c r="S47" s="293"/>
      <c r="V47" s="238"/>
    </row>
    <row r="48" spans="1:26" x14ac:dyDescent="0.35">
      <c r="A48" s="197"/>
      <c r="B48" s="241"/>
      <c r="C48" s="81" t="s">
        <v>329</v>
      </c>
      <c r="D48" s="108" t="s">
        <v>281</v>
      </c>
      <c r="E48" s="254"/>
      <c r="F48" s="241"/>
      <c r="G48" s="241"/>
      <c r="H48" s="241"/>
      <c r="I48" s="244"/>
      <c r="J48" s="244"/>
      <c r="K48" s="244"/>
      <c r="L48" s="244"/>
      <c r="M48" s="244"/>
      <c r="N48" s="244"/>
      <c r="O48" s="187"/>
      <c r="P48" s="278"/>
      <c r="Q48" s="235"/>
      <c r="R48" s="235"/>
      <c r="S48" s="293"/>
      <c r="V48" s="238"/>
    </row>
    <row r="49" spans="1:26" ht="14.5" customHeight="1" x14ac:dyDescent="0.35">
      <c r="A49" s="197"/>
      <c r="B49" s="241"/>
      <c r="C49" s="81" t="s">
        <v>330</v>
      </c>
      <c r="D49" s="108" t="s">
        <v>289</v>
      </c>
      <c r="E49" s="254"/>
      <c r="F49" s="241"/>
      <c r="G49" s="241"/>
      <c r="H49" s="241"/>
      <c r="I49" s="244"/>
      <c r="J49" s="244"/>
      <c r="K49" s="244"/>
      <c r="L49" s="244"/>
      <c r="M49" s="244"/>
      <c r="N49" s="244"/>
      <c r="O49" s="187"/>
      <c r="P49" s="278"/>
      <c r="Q49" s="235"/>
      <c r="R49" s="235"/>
      <c r="S49" s="293"/>
      <c r="V49" s="238"/>
    </row>
    <row r="50" spans="1:26" ht="104.5" customHeight="1" thickBot="1" x14ac:dyDescent="0.4">
      <c r="A50" s="198"/>
      <c r="B50" s="242"/>
      <c r="C50" s="123" t="s">
        <v>331</v>
      </c>
      <c r="D50" s="108" t="s">
        <v>289</v>
      </c>
      <c r="E50" s="255"/>
      <c r="F50" s="242"/>
      <c r="G50" s="242"/>
      <c r="H50" s="242"/>
      <c r="I50" s="256"/>
      <c r="J50" s="256"/>
      <c r="K50" s="256"/>
      <c r="L50" s="256"/>
      <c r="M50" s="256"/>
      <c r="N50" s="256"/>
      <c r="O50" s="247"/>
      <c r="P50" s="279"/>
      <c r="Q50" s="258"/>
      <c r="R50" s="258"/>
      <c r="S50" s="293"/>
      <c r="V50" s="252"/>
    </row>
    <row r="51" spans="1:26" ht="43.5" customHeight="1" x14ac:dyDescent="0.35">
      <c r="A51" s="196" t="s">
        <v>81</v>
      </c>
      <c r="B51" s="240" t="s">
        <v>101</v>
      </c>
      <c r="C51" s="122" t="s">
        <v>332</v>
      </c>
      <c r="D51" s="119" t="s">
        <v>281</v>
      </c>
      <c r="E51" s="253" t="s">
        <v>281</v>
      </c>
      <c r="F51" s="240">
        <f ca="1">COUNTIFS(INDIRECT("RAG!$C$"&amp;$V12&amp;":$BB$"&amp;$V12),F$11,RAG!$C$3:$BB$3,$B51)</f>
        <v>2</v>
      </c>
      <c r="G51" s="240">
        <f ca="1">COUNTIFS(INDIRECT("RAG!$C$"&amp;$V12&amp;":$BB$"&amp;$V12),G$11,RAG!$C$3:$BB$3,$B51)</f>
        <v>0</v>
      </c>
      <c r="H51" s="240">
        <f ca="1">COUNTIFS(INDIRECT("RAG!$C$"&amp;$V12&amp;":$BB$"&amp;$V12),H$11,RAG!$C$3:$BB$3,$B51)</f>
        <v>2</v>
      </c>
      <c r="I51" s="280" t="s">
        <v>231</v>
      </c>
      <c r="J51" s="280" t="s">
        <v>231</v>
      </c>
      <c r="K51" s="280" t="s">
        <v>231</v>
      </c>
      <c r="L51" s="280" t="s">
        <v>231</v>
      </c>
      <c r="M51" s="280" t="s">
        <v>231</v>
      </c>
      <c r="N51" s="280" t="s">
        <v>262</v>
      </c>
      <c r="O51" s="262" t="s">
        <v>791</v>
      </c>
      <c r="P51" s="231" t="s">
        <v>281</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107.5" customHeight="1" thickBot="1" x14ac:dyDescent="0.4">
      <c r="A52" s="198"/>
      <c r="B52" s="242"/>
      <c r="C52" s="123" t="s">
        <v>333</v>
      </c>
      <c r="D52" s="108" t="s">
        <v>281</v>
      </c>
      <c r="E52" s="255"/>
      <c r="F52" s="242"/>
      <c r="G52" s="242"/>
      <c r="H52" s="242"/>
      <c r="I52" s="281"/>
      <c r="J52" s="281"/>
      <c r="K52" s="281"/>
      <c r="L52" s="281"/>
      <c r="M52" s="281"/>
      <c r="N52" s="281"/>
      <c r="O52" s="264"/>
      <c r="P52" s="248"/>
      <c r="Q52" s="258"/>
      <c r="R52" s="258"/>
      <c r="S52" s="293"/>
      <c r="V52" s="252"/>
    </row>
    <row r="53" spans="1:26" ht="29" x14ac:dyDescent="0.35">
      <c r="A53" s="196" t="s">
        <v>83</v>
      </c>
      <c r="B53" s="240" t="s">
        <v>102</v>
      </c>
      <c r="C53" s="119" t="s">
        <v>334</v>
      </c>
      <c r="D53" s="119" t="s">
        <v>289</v>
      </c>
      <c r="E53" s="265" t="s">
        <v>281</v>
      </c>
      <c r="F53" s="259">
        <f ca="1">COUNTIFS(INDIRECT("RAG!$C$"&amp;$V12&amp;":$BB$"&amp;$V12),F$11,RAG!$C$3:$BB$3,$B53)</f>
        <v>0</v>
      </c>
      <c r="G53" s="259">
        <f ca="1">COUNTIFS(INDIRECT("RAG!$C$"&amp;$V12&amp;":$BB$"&amp;$V12),G$11,RAG!$C$3:$BB$3,$B53)</f>
        <v>1</v>
      </c>
      <c r="H53" s="259">
        <f ca="1">COUNTIFS(INDIRECT("RAG!$C$"&amp;$V12&amp;":$BB$"&amp;$V12),H$11,RAG!$C$3:$BB$3,$B53)</f>
        <v>0</v>
      </c>
      <c r="I53" s="243" t="s">
        <v>282</v>
      </c>
      <c r="J53" s="243" t="s">
        <v>335</v>
      </c>
      <c r="K53" s="243" t="s">
        <v>284</v>
      </c>
      <c r="L53" s="243" t="s">
        <v>381</v>
      </c>
      <c r="M53" s="243" t="s">
        <v>286</v>
      </c>
      <c r="N53" s="243" t="s">
        <v>261</v>
      </c>
      <c r="O53" s="246" t="s">
        <v>529</v>
      </c>
      <c r="P53" s="231" t="s">
        <v>289</v>
      </c>
      <c r="Q53" s="234"/>
      <c r="R53" s="234" t="s">
        <v>525</v>
      </c>
      <c r="S53" s="292"/>
      <c r="V53" s="237"/>
      <c r="Z53" t="str">
        <f>IF(R53&gt;0,B53&amp;":"&amp;R53&amp;"
","")</f>
        <v xml:space="preserve">IIA8:Local Plan Policy CN2: Energy Infrastructure requires electric vehicle charging to be provided on site, if car parking is proposed.
</v>
      </c>
    </row>
    <row r="54" spans="1:26" x14ac:dyDescent="0.35">
      <c r="A54" s="197"/>
      <c r="B54" s="241"/>
      <c r="C54" s="108" t="s">
        <v>336</v>
      </c>
      <c r="D54" s="108" t="s">
        <v>281</v>
      </c>
      <c r="E54" s="266"/>
      <c r="F54" s="260"/>
      <c r="G54" s="260"/>
      <c r="H54" s="260"/>
      <c r="I54" s="244"/>
      <c r="J54" s="244"/>
      <c r="K54" s="244"/>
      <c r="L54" s="244"/>
      <c r="M54" s="244"/>
      <c r="N54" s="244"/>
      <c r="O54" s="187"/>
      <c r="P54" s="232"/>
      <c r="Q54" s="235"/>
      <c r="R54" s="235"/>
      <c r="S54" s="292"/>
      <c r="V54" s="238"/>
    </row>
    <row r="55" spans="1:26" x14ac:dyDescent="0.35">
      <c r="A55" s="197"/>
      <c r="B55" s="241"/>
      <c r="C55" s="127" t="s">
        <v>337</v>
      </c>
      <c r="D55" s="108" t="s">
        <v>289</v>
      </c>
      <c r="E55" s="266"/>
      <c r="F55" s="260"/>
      <c r="G55" s="260"/>
      <c r="H55" s="260"/>
      <c r="I55" s="244"/>
      <c r="J55" s="244"/>
      <c r="K55" s="244"/>
      <c r="L55" s="244"/>
      <c r="M55" s="244"/>
      <c r="N55" s="244"/>
      <c r="O55" s="187"/>
      <c r="P55" s="232"/>
      <c r="Q55" s="235"/>
      <c r="R55" s="235"/>
      <c r="S55" s="292"/>
      <c r="V55" s="238"/>
    </row>
    <row r="56" spans="1:26" x14ac:dyDescent="0.35">
      <c r="A56" s="197"/>
      <c r="B56" s="241"/>
      <c r="C56" s="108" t="s">
        <v>338</v>
      </c>
      <c r="D56" s="108" t="s">
        <v>289</v>
      </c>
      <c r="E56" s="266"/>
      <c r="F56" s="260"/>
      <c r="G56" s="260"/>
      <c r="H56" s="260"/>
      <c r="I56" s="244"/>
      <c r="J56" s="244"/>
      <c r="K56" s="244"/>
      <c r="L56" s="244"/>
      <c r="M56" s="244"/>
      <c r="N56" s="244"/>
      <c r="O56" s="187"/>
      <c r="P56" s="232"/>
      <c r="Q56" s="235"/>
      <c r="R56" s="235"/>
      <c r="S56" s="292"/>
      <c r="V56" s="238"/>
    </row>
    <row r="57" spans="1:26" ht="112" customHeight="1" thickBot="1" x14ac:dyDescent="0.4">
      <c r="A57" s="198"/>
      <c r="B57" s="242"/>
      <c r="C57" s="121" t="s">
        <v>339</v>
      </c>
      <c r="D57" s="108" t="s">
        <v>281</v>
      </c>
      <c r="E57" s="267"/>
      <c r="F57" s="261"/>
      <c r="G57" s="261"/>
      <c r="H57" s="261"/>
      <c r="I57" s="256"/>
      <c r="J57" s="256"/>
      <c r="K57" s="256"/>
      <c r="L57" s="256"/>
      <c r="M57" s="256"/>
      <c r="N57" s="256"/>
      <c r="O57" s="247"/>
      <c r="P57" s="248"/>
      <c r="Q57" s="258"/>
      <c r="R57" s="258"/>
      <c r="S57" s="292"/>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1</v>
      </c>
      <c r="H58" s="259">
        <f ca="1">COUNTIFS(INDIRECT("RAG!$C$"&amp;$V12&amp;":$BB$"&amp;$V12),H$11,RAG!$C$3:$BB$3,$B58)</f>
        <v>1</v>
      </c>
      <c r="I58" s="243" t="s">
        <v>282</v>
      </c>
      <c r="J58" s="243" t="s">
        <v>335</v>
      </c>
      <c r="K58" s="243" t="s">
        <v>284</v>
      </c>
      <c r="L58" s="243" t="s">
        <v>285</v>
      </c>
      <c r="M58" s="243" t="s">
        <v>286</v>
      </c>
      <c r="N58" s="243" t="s">
        <v>261</v>
      </c>
      <c r="O58" s="262" t="s">
        <v>792</v>
      </c>
      <c r="P58" s="265" t="s">
        <v>289</v>
      </c>
      <c r="Q58" s="304"/>
      <c r="R58" s="234" t="s">
        <v>524</v>
      </c>
      <c r="S58" s="293"/>
      <c r="V58" s="237"/>
      <c r="Z58" t="str">
        <f>IF(R58&gt;0,B58&amp;":"&amp;R58&amp;"
","")</f>
        <v xml:space="preserve">IIA9:Local Plan Policy CN4: Sustainable Drainage requires sites to incorporate natural flood risk solutions, such as SUDs.
</v>
      </c>
    </row>
    <row r="59" spans="1:26" ht="14.5" customHeight="1" x14ac:dyDescent="0.35">
      <c r="A59" s="197"/>
      <c r="B59" s="241"/>
      <c r="C59" s="109" t="s">
        <v>341</v>
      </c>
      <c r="D59" s="108" t="s">
        <v>289</v>
      </c>
      <c r="E59" s="266"/>
      <c r="F59" s="260"/>
      <c r="G59" s="260"/>
      <c r="H59" s="260"/>
      <c r="I59" s="244"/>
      <c r="J59" s="244"/>
      <c r="K59" s="244"/>
      <c r="L59" s="244"/>
      <c r="M59" s="244"/>
      <c r="N59" s="244"/>
      <c r="O59" s="263"/>
      <c r="P59" s="266"/>
      <c r="Q59" s="305"/>
      <c r="R59" s="235"/>
      <c r="S59" s="293"/>
      <c r="V59" s="238"/>
    </row>
    <row r="60" spans="1:26" ht="29.5" thickBot="1" x14ac:dyDescent="0.4">
      <c r="A60" s="198"/>
      <c r="B60" s="242"/>
      <c r="C60" s="129" t="s">
        <v>342</v>
      </c>
      <c r="D60" s="108" t="s">
        <v>289</v>
      </c>
      <c r="E60" s="267"/>
      <c r="F60" s="261"/>
      <c r="G60" s="261"/>
      <c r="H60" s="261"/>
      <c r="I60" s="256"/>
      <c r="J60" s="256"/>
      <c r="K60" s="256"/>
      <c r="L60" s="256"/>
      <c r="M60" s="256"/>
      <c r="N60" s="256"/>
      <c r="O60" s="264"/>
      <c r="P60" s="267"/>
      <c r="Q60" s="306"/>
      <c r="R60" s="258"/>
      <c r="S60" s="293"/>
      <c r="V60" s="252"/>
    </row>
    <row r="61" spans="1:26" ht="14.5" customHeight="1" x14ac:dyDescent="0.35">
      <c r="A61" s="196" t="s">
        <v>85</v>
      </c>
      <c r="B61" s="240" t="s">
        <v>104</v>
      </c>
      <c r="C61" s="119" t="s">
        <v>343</v>
      </c>
      <c r="D61" s="119" t="s">
        <v>281</v>
      </c>
      <c r="E61" s="265" t="s">
        <v>281</v>
      </c>
      <c r="F61" s="259">
        <f ca="1">COUNTIFS(INDIRECT("RAG!$C$"&amp;$V12&amp;":$BB$"&amp;$V12),F$11,RAG!$C$3:$BB$3,$B61)</f>
        <v>0</v>
      </c>
      <c r="G61" s="259">
        <f ca="1">COUNTIFS(INDIRECT("RAG!$C$"&amp;$V12&amp;":$BB$"&amp;$V12),G$11,RAG!$C$3:$BB$3,$B61)</f>
        <v>0</v>
      </c>
      <c r="H61" s="259">
        <f ca="1">COUNTIFS(INDIRECT("RAG!$C$"&amp;$V12&amp;":$BB$"&amp;$V12),H$11,RAG!$C$3:$BB$3,$B61)</f>
        <v>5</v>
      </c>
      <c r="I61" s="243" t="s">
        <v>282</v>
      </c>
      <c r="J61" s="243" t="s">
        <v>335</v>
      </c>
      <c r="K61" s="243" t="s">
        <v>284</v>
      </c>
      <c r="L61" s="243" t="s">
        <v>285</v>
      </c>
      <c r="M61" s="243" t="s">
        <v>286</v>
      </c>
      <c r="N61" s="243" t="s">
        <v>261</v>
      </c>
      <c r="O61" s="246" t="s">
        <v>667</v>
      </c>
      <c r="P61" s="231" t="s">
        <v>289</v>
      </c>
      <c r="Q61" s="271"/>
      <c r="R61" s="271" t="s">
        <v>746</v>
      </c>
      <c r="S61" s="292"/>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44"/>
      <c r="J62" s="244"/>
      <c r="K62" s="244"/>
      <c r="L62" s="244"/>
      <c r="M62" s="244"/>
      <c r="N62" s="244"/>
      <c r="O62" s="187"/>
      <c r="P62" s="232"/>
      <c r="Q62" s="272"/>
      <c r="R62" s="272"/>
      <c r="S62" s="292"/>
      <c r="V62" s="275"/>
    </row>
    <row r="63" spans="1:26" x14ac:dyDescent="0.35">
      <c r="A63" s="197"/>
      <c r="B63" s="241"/>
      <c r="C63" s="108" t="s">
        <v>345</v>
      </c>
      <c r="D63" s="108" t="s">
        <v>281</v>
      </c>
      <c r="E63" s="266"/>
      <c r="F63" s="260"/>
      <c r="G63" s="260"/>
      <c r="H63" s="260"/>
      <c r="I63" s="244"/>
      <c r="J63" s="244"/>
      <c r="K63" s="244"/>
      <c r="L63" s="244"/>
      <c r="M63" s="244"/>
      <c r="N63" s="244"/>
      <c r="O63" s="187"/>
      <c r="P63" s="232"/>
      <c r="Q63" s="272"/>
      <c r="R63" s="272"/>
      <c r="S63" s="292"/>
      <c r="V63" s="275"/>
    </row>
    <row r="64" spans="1:26" x14ac:dyDescent="0.35">
      <c r="A64" s="197"/>
      <c r="B64" s="241"/>
      <c r="C64" s="108" t="s">
        <v>346</v>
      </c>
      <c r="D64" s="108" t="s">
        <v>281</v>
      </c>
      <c r="E64" s="266"/>
      <c r="F64" s="260"/>
      <c r="G64" s="260"/>
      <c r="H64" s="260"/>
      <c r="I64" s="244"/>
      <c r="J64" s="244"/>
      <c r="K64" s="244"/>
      <c r="L64" s="244"/>
      <c r="M64" s="244"/>
      <c r="N64" s="244"/>
      <c r="O64" s="187"/>
      <c r="P64" s="232"/>
      <c r="Q64" s="272"/>
      <c r="R64" s="272"/>
      <c r="S64" s="292"/>
      <c r="V64" s="275"/>
    </row>
    <row r="65" spans="1:26" x14ac:dyDescent="0.35">
      <c r="A65" s="197"/>
      <c r="B65" s="241"/>
      <c r="C65" s="108" t="s">
        <v>347</v>
      </c>
      <c r="D65" s="108" t="s">
        <v>289</v>
      </c>
      <c r="E65" s="266"/>
      <c r="F65" s="260"/>
      <c r="G65" s="260"/>
      <c r="H65" s="260"/>
      <c r="I65" s="244"/>
      <c r="J65" s="244"/>
      <c r="K65" s="244"/>
      <c r="L65" s="244"/>
      <c r="M65" s="244"/>
      <c r="N65" s="244"/>
      <c r="O65" s="187"/>
      <c r="P65" s="232"/>
      <c r="Q65" s="272"/>
      <c r="R65" s="272"/>
      <c r="S65" s="292"/>
      <c r="V65" s="275"/>
    </row>
    <row r="66" spans="1:26" x14ac:dyDescent="0.35">
      <c r="A66" s="197"/>
      <c r="B66" s="241"/>
      <c r="C66" s="108" t="s">
        <v>348</v>
      </c>
      <c r="D66" s="108" t="s">
        <v>289</v>
      </c>
      <c r="E66" s="266"/>
      <c r="F66" s="260"/>
      <c r="G66" s="260"/>
      <c r="H66" s="260"/>
      <c r="I66" s="244"/>
      <c r="J66" s="244"/>
      <c r="K66" s="244"/>
      <c r="L66" s="244"/>
      <c r="M66" s="244"/>
      <c r="N66" s="244"/>
      <c r="O66" s="187"/>
      <c r="P66" s="232"/>
      <c r="Q66" s="272"/>
      <c r="R66" s="272"/>
      <c r="S66" s="292"/>
      <c r="V66" s="275"/>
    </row>
    <row r="67" spans="1:26" ht="29" x14ac:dyDescent="0.35">
      <c r="A67" s="197"/>
      <c r="B67" s="241"/>
      <c r="C67" s="108" t="s">
        <v>349</v>
      </c>
      <c r="D67" s="108" t="s">
        <v>289</v>
      </c>
      <c r="E67" s="266"/>
      <c r="F67" s="260"/>
      <c r="G67" s="260"/>
      <c r="H67" s="260"/>
      <c r="I67" s="244"/>
      <c r="J67" s="244"/>
      <c r="K67" s="244"/>
      <c r="L67" s="244"/>
      <c r="M67" s="244"/>
      <c r="N67" s="244"/>
      <c r="O67" s="187"/>
      <c r="P67" s="232"/>
      <c r="Q67" s="272"/>
      <c r="R67" s="272"/>
      <c r="S67" s="292"/>
      <c r="V67" s="275"/>
    </row>
    <row r="68" spans="1:26" ht="15" thickBot="1" x14ac:dyDescent="0.4">
      <c r="A68" s="198"/>
      <c r="B68" s="242"/>
      <c r="C68" s="121" t="s">
        <v>350</v>
      </c>
      <c r="D68" s="108" t="s">
        <v>281</v>
      </c>
      <c r="E68" s="267"/>
      <c r="F68" s="261"/>
      <c r="G68" s="261"/>
      <c r="H68" s="261"/>
      <c r="I68" s="256"/>
      <c r="J68" s="256"/>
      <c r="K68" s="256"/>
      <c r="L68" s="256"/>
      <c r="M68" s="256"/>
      <c r="N68" s="256"/>
      <c r="O68" s="247"/>
      <c r="P68" s="248"/>
      <c r="Q68" s="273"/>
      <c r="R68" s="273"/>
      <c r="S68" s="292"/>
      <c r="V68" s="276"/>
    </row>
    <row r="69" spans="1:26" ht="14.5" customHeight="1" x14ac:dyDescent="0.35">
      <c r="A69" s="196" t="s">
        <v>599</v>
      </c>
      <c r="B69" s="240" t="s">
        <v>105</v>
      </c>
      <c r="C69" s="124" t="s">
        <v>738</v>
      </c>
      <c r="D69" s="119" t="s">
        <v>281</v>
      </c>
      <c r="E69" s="265" t="s">
        <v>281</v>
      </c>
      <c r="F69" s="259">
        <f ca="1">COUNTIFS(INDIRECT("RAG!$C$"&amp;$V12&amp;":$BB$"&amp;$V12),F$11,RAG!$C$3:$BB$3,$B69)</f>
        <v>0</v>
      </c>
      <c r="G69" s="259">
        <f ca="1">COUNTIFS(INDIRECT("RAG!$C$"&amp;$V12&amp;":$BB$"&amp;$V12),G$11,RAG!$C$3:$BB$3,$B69)</f>
        <v>0</v>
      </c>
      <c r="H69" s="259">
        <f ca="1">COUNTIFS(INDIRECT("RAG!$C$"&amp;$V12&amp;":$BB$"&amp;$V12),H$11,RAG!$C$3:$BB$3,$B69)</f>
        <v>6</v>
      </c>
      <c r="I69" s="243" t="s">
        <v>282</v>
      </c>
      <c r="J69" s="243" t="s">
        <v>335</v>
      </c>
      <c r="K69" s="243" t="s">
        <v>284</v>
      </c>
      <c r="L69" s="243" t="s">
        <v>285</v>
      </c>
      <c r="M69" s="243" t="s">
        <v>286</v>
      </c>
      <c r="N69" s="243" t="s">
        <v>261</v>
      </c>
      <c r="O69" s="262" t="s">
        <v>561</v>
      </c>
      <c r="P69" s="231" t="s">
        <v>289</v>
      </c>
      <c r="Q69" s="249"/>
      <c r="R69" s="249"/>
      <c r="S69" s="292"/>
      <c r="V69" s="237"/>
      <c r="Z69" t="str">
        <f>IF(R69&gt;0,B69&amp;":"&amp;R69&amp;"
","")</f>
        <v/>
      </c>
    </row>
    <row r="70" spans="1:26" x14ac:dyDescent="0.35">
      <c r="A70" s="197"/>
      <c r="B70" s="241"/>
      <c r="C70" s="125" t="s">
        <v>352</v>
      </c>
      <c r="D70" s="108" t="s">
        <v>281</v>
      </c>
      <c r="E70" s="266"/>
      <c r="F70" s="260"/>
      <c r="G70" s="260"/>
      <c r="H70" s="260"/>
      <c r="I70" s="244"/>
      <c r="J70" s="244"/>
      <c r="K70" s="244"/>
      <c r="L70" s="244"/>
      <c r="M70" s="244"/>
      <c r="N70" s="244"/>
      <c r="O70" s="263"/>
      <c r="P70" s="232"/>
      <c r="Q70" s="250"/>
      <c r="R70" s="250"/>
      <c r="S70" s="292"/>
      <c r="V70" s="238"/>
    </row>
    <row r="71" spans="1:26" ht="29" x14ac:dyDescent="0.35">
      <c r="A71" s="197"/>
      <c r="B71" s="241"/>
      <c r="C71" s="125" t="s">
        <v>353</v>
      </c>
      <c r="D71" s="108" t="s">
        <v>289</v>
      </c>
      <c r="E71" s="266"/>
      <c r="F71" s="260"/>
      <c r="G71" s="260"/>
      <c r="H71" s="260"/>
      <c r="I71" s="244"/>
      <c r="J71" s="244"/>
      <c r="K71" s="244"/>
      <c r="L71" s="244"/>
      <c r="M71" s="244"/>
      <c r="N71" s="244"/>
      <c r="O71" s="263"/>
      <c r="P71" s="232"/>
      <c r="Q71" s="250"/>
      <c r="R71" s="250"/>
      <c r="S71" s="292"/>
      <c r="V71" s="238"/>
    </row>
    <row r="72" spans="1:26" x14ac:dyDescent="0.35">
      <c r="A72" s="197"/>
      <c r="B72" s="241"/>
      <c r="C72" s="125" t="s">
        <v>354</v>
      </c>
      <c r="D72" s="108" t="s">
        <v>289</v>
      </c>
      <c r="E72" s="266"/>
      <c r="F72" s="260"/>
      <c r="G72" s="260"/>
      <c r="H72" s="260"/>
      <c r="I72" s="244"/>
      <c r="J72" s="244"/>
      <c r="K72" s="244"/>
      <c r="L72" s="244"/>
      <c r="M72" s="244"/>
      <c r="N72" s="244"/>
      <c r="O72" s="263"/>
      <c r="P72" s="232"/>
      <c r="Q72" s="250"/>
      <c r="R72" s="250"/>
      <c r="S72" s="292"/>
      <c r="V72" s="238"/>
    </row>
    <row r="73" spans="1:26" x14ac:dyDescent="0.35">
      <c r="A73" s="197"/>
      <c r="B73" s="241"/>
      <c r="C73" s="125" t="s">
        <v>739</v>
      </c>
      <c r="D73" s="108" t="s">
        <v>289</v>
      </c>
      <c r="E73" s="266"/>
      <c r="F73" s="260"/>
      <c r="G73" s="260"/>
      <c r="H73" s="260"/>
      <c r="I73" s="244"/>
      <c r="J73" s="244"/>
      <c r="K73" s="244"/>
      <c r="L73" s="244"/>
      <c r="M73" s="244"/>
      <c r="N73" s="244"/>
      <c r="O73" s="263"/>
      <c r="P73" s="232"/>
      <c r="Q73" s="250"/>
      <c r="R73" s="250"/>
      <c r="S73" s="292"/>
      <c r="V73" s="238"/>
    </row>
    <row r="74" spans="1:26" x14ac:dyDescent="0.35">
      <c r="A74" s="197"/>
      <c r="B74" s="241"/>
      <c r="C74" s="125" t="s">
        <v>355</v>
      </c>
      <c r="D74" s="108" t="s">
        <v>289</v>
      </c>
      <c r="E74" s="266"/>
      <c r="F74" s="260"/>
      <c r="G74" s="260"/>
      <c r="H74" s="260"/>
      <c r="I74" s="244"/>
      <c r="J74" s="244"/>
      <c r="K74" s="244"/>
      <c r="L74" s="244"/>
      <c r="M74" s="244"/>
      <c r="N74" s="244"/>
      <c r="O74" s="263"/>
      <c r="P74" s="232"/>
      <c r="Q74" s="250"/>
      <c r="R74" s="250"/>
      <c r="S74" s="292"/>
      <c r="V74" s="238"/>
    </row>
    <row r="75" spans="1:26" ht="15" thickBot="1" x14ac:dyDescent="0.4">
      <c r="A75" s="198"/>
      <c r="B75" s="242"/>
      <c r="C75" s="126" t="s">
        <v>356</v>
      </c>
      <c r="D75" s="108" t="s">
        <v>289</v>
      </c>
      <c r="E75" s="267"/>
      <c r="F75" s="261"/>
      <c r="G75" s="261"/>
      <c r="H75" s="261"/>
      <c r="I75" s="256"/>
      <c r="J75" s="256"/>
      <c r="K75" s="256"/>
      <c r="L75" s="256"/>
      <c r="M75" s="256"/>
      <c r="N75" s="256"/>
      <c r="O75" s="264"/>
      <c r="P75" s="248"/>
      <c r="Q75" s="251"/>
      <c r="R75" s="251"/>
      <c r="S75" s="292"/>
      <c r="V75" s="252"/>
    </row>
    <row r="76" spans="1:26" ht="15" customHeight="1" x14ac:dyDescent="0.35">
      <c r="A76" s="196" t="s">
        <v>87</v>
      </c>
      <c r="B76" s="240" t="s">
        <v>106</v>
      </c>
      <c r="C76" s="124" t="s">
        <v>357</v>
      </c>
      <c r="D76" s="119" t="s">
        <v>281</v>
      </c>
      <c r="E76" s="265" t="s">
        <v>281</v>
      </c>
      <c r="F76" s="259">
        <f ca="1">COUNTIFS(INDIRECT("RAG!$C$"&amp;$V12&amp;":$BB$"&amp;$V12),F$11,RAG!$C$3:$BB$3,$B76)</f>
        <v>1</v>
      </c>
      <c r="G76" s="259">
        <f ca="1">COUNTIFS(INDIRECT("RAG!$C$"&amp;$V12&amp;":$BB$"&amp;$V12),G$11,RAG!$C$3:$BB$3,$B76)</f>
        <v>0</v>
      </c>
      <c r="H76" s="259">
        <f ca="1">COUNTIFS(INDIRECT("RAG!$C$"&amp;$V12&amp;":$BB$"&amp;$V12),H$11,RAG!$C$3:$BB$3,$B76)</f>
        <v>3</v>
      </c>
      <c r="I76" s="243" t="s">
        <v>231</v>
      </c>
      <c r="J76" s="243" t="s">
        <v>231</v>
      </c>
      <c r="K76" s="243" t="s">
        <v>231</v>
      </c>
      <c r="L76" s="243" t="s">
        <v>231</v>
      </c>
      <c r="M76" s="243" t="s">
        <v>231</v>
      </c>
      <c r="N76" s="243" t="s">
        <v>262</v>
      </c>
      <c r="O76" s="268" t="s">
        <v>517</v>
      </c>
      <c r="P76" s="231" t="s">
        <v>289</v>
      </c>
      <c r="Q76" s="234"/>
      <c r="R76" s="234" t="s">
        <v>392</v>
      </c>
      <c r="S76" s="293"/>
      <c r="V76" s="237"/>
      <c r="Z76" t="str">
        <f>IF(R76&gt;0,B76&amp;":"&amp;R76&amp;"
","")</f>
        <v xml:space="preserve">IIA12:Local Plan Policy GR1 Achieving a High Standard of Development
Design and Layout Considerations requires all development proposals to respect the character and landscape of which it is built in.
</v>
      </c>
    </row>
    <row r="77" spans="1:26" x14ac:dyDescent="0.35">
      <c r="A77" s="197"/>
      <c r="B77" s="241"/>
      <c r="C77" s="125" t="s">
        <v>359</v>
      </c>
      <c r="D77" s="108" t="s">
        <v>289</v>
      </c>
      <c r="E77" s="266"/>
      <c r="F77" s="260"/>
      <c r="G77" s="260"/>
      <c r="H77" s="260"/>
      <c r="I77" s="244"/>
      <c r="J77" s="244"/>
      <c r="K77" s="244"/>
      <c r="L77" s="244"/>
      <c r="M77" s="244"/>
      <c r="N77" s="244"/>
      <c r="O77" s="269"/>
      <c r="P77" s="232"/>
      <c r="Q77" s="235"/>
      <c r="R77" s="235"/>
      <c r="S77" s="293"/>
      <c r="V77" s="238"/>
    </row>
    <row r="78" spans="1:26" x14ac:dyDescent="0.35">
      <c r="A78" s="197"/>
      <c r="B78" s="241"/>
      <c r="C78" s="125" t="s">
        <v>360</v>
      </c>
      <c r="D78" s="108" t="s">
        <v>281</v>
      </c>
      <c r="E78" s="266"/>
      <c r="F78" s="260"/>
      <c r="G78" s="260"/>
      <c r="H78" s="260"/>
      <c r="I78" s="244"/>
      <c r="J78" s="244"/>
      <c r="K78" s="244"/>
      <c r="L78" s="244"/>
      <c r="M78" s="244"/>
      <c r="N78" s="244"/>
      <c r="O78" s="269"/>
      <c r="P78" s="232"/>
      <c r="Q78" s="235"/>
      <c r="R78" s="235"/>
      <c r="S78" s="293"/>
      <c r="V78" s="238"/>
    </row>
    <row r="79" spans="1:26" x14ac:dyDescent="0.35">
      <c r="A79" s="197"/>
      <c r="B79" s="241"/>
      <c r="C79" s="125" t="s">
        <v>361</v>
      </c>
      <c r="D79" s="108" t="s">
        <v>281</v>
      </c>
      <c r="E79" s="266"/>
      <c r="F79" s="260"/>
      <c r="G79" s="260"/>
      <c r="H79" s="260"/>
      <c r="I79" s="244"/>
      <c r="J79" s="244"/>
      <c r="K79" s="244"/>
      <c r="L79" s="244"/>
      <c r="M79" s="244"/>
      <c r="N79" s="244"/>
      <c r="O79" s="269"/>
      <c r="P79" s="232"/>
      <c r="Q79" s="235"/>
      <c r="R79" s="235"/>
      <c r="S79" s="293"/>
      <c r="V79" s="238"/>
    </row>
    <row r="80" spans="1:26" ht="60" customHeight="1" thickBot="1" x14ac:dyDescent="0.4">
      <c r="A80" s="198"/>
      <c r="B80" s="242"/>
      <c r="C80" s="130" t="s">
        <v>362</v>
      </c>
      <c r="D80" s="108" t="s">
        <v>289</v>
      </c>
      <c r="E80" s="267"/>
      <c r="F80" s="261"/>
      <c r="G80" s="261"/>
      <c r="H80" s="261"/>
      <c r="I80" s="256"/>
      <c r="J80" s="256"/>
      <c r="K80" s="256"/>
      <c r="L80" s="256"/>
      <c r="M80" s="256"/>
      <c r="N80" s="256"/>
      <c r="O80" s="270"/>
      <c r="P80" s="248"/>
      <c r="Q80" s="258"/>
      <c r="R80" s="258"/>
      <c r="S80" s="293"/>
      <c r="V80" s="252"/>
    </row>
    <row r="81" spans="1:26" ht="30" customHeight="1"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1</v>
      </c>
      <c r="H81" s="240">
        <f ca="1">COUNTIFS(INDIRECT("RAG!$C$"&amp;$V12&amp;":$BB$"&amp;$V12),H$11,RAG!$C$3:$BB$3,$B81)</f>
        <v>4</v>
      </c>
      <c r="I81" s="243" t="s">
        <v>231</v>
      </c>
      <c r="J81" s="243" t="s">
        <v>231</v>
      </c>
      <c r="K81" s="243" t="s">
        <v>231</v>
      </c>
      <c r="L81" s="243" t="s">
        <v>231</v>
      </c>
      <c r="M81" s="243" t="s">
        <v>231</v>
      </c>
      <c r="N81" s="243" t="s">
        <v>262</v>
      </c>
      <c r="O81" s="246" t="s">
        <v>942</v>
      </c>
      <c r="P81" s="231" t="s">
        <v>289</v>
      </c>
      <c r="Q81" s="234"/>
      <c r="R81" s="234" t="s">
        <v>938</v>
      </c>
      <c r="S81" s="294"/>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54"/>
      <c r="F82" s="241"/>
      <c r="G82" s="241"/>
      <c r="H82" s="241"/>
      <c r="I82" s="244"/>
      <c r="J82" s="244"/>
      <c r="K82" s="244"/>
      <c r="L82" s="244"/>
      <c r="M82" s="244"/>
      <c r="N82" s="244"/>
      <c r="O82" s="187"/>
      <c r="P82" s="232"/>
      <c r="Q82" s="235"/>
      <c r="R82" s="235"/>
      <c r="S82" s="294"/>
      <c r="V82" s="238"/>
    </row>
    <row r="83" spans="1:26" x14ac:dyDescent="0.35">
      <c r="A83" s="201"/>
      <c r="B83" s="241"/>
      <c r="C83" s="125" t="s">
        <v>365</v>
      </c>
      <c r="D83" s="108" t="s">
        <v>289</v>
      </c>
      <c r="E83" s="254"/>
      <c r="F83" s="241"/>
      <c r="G83" s="241"/>
      <c r="H83" s="241"/>
      <c r="I83" s="244"/>
      <c r="J83" s="244"/>
      <c r="K83" s="244"/>
      <c r="L83" s="244"/>
      <c r="M83" s="244"/>
      <c r="N83" s="244"/>
      <c r="O83" s="187"/>
      <c r="P83" s="232"/>
      <c r="Q83" s="235"/>
      <c r="R83" s="235"/>
      <c r="S83" s="294"/>
      <c r="V83" s="238"/>
    </row>
    <row r="84" spans="1:26" x14ac:dyDescent="0.35">
      <c r="A84" s="201"/>
      <c r="B84" s="241"/>
      <c r="C84" s="131" t="s">
        <v>366</v>
      </c>
      <c r="D84" s="108" t="s">
        <v>289</v>
      </c>
      <c r="E84" s="254"/>
      <c r="F84" s="241"/>
      <c r="G84" s="241"/>
      <c r="H84" s="241"/>
      <c r="I84" s="244"/>
      <c r="J84" s="244"/>
      <c r="K84" s="244"/>
      <c r="L84" s="244"/>
      <c r="M84" s="244"/>
      <c r="N84" s="244"/>
      <c r="O84" s="187"/>
      <c r="P84" s="232"/>
      <c r="Q84" s="235"/>
      <c r="R84" s="235"/>
      <c r="S84" s="294"/>
      <c r="V84" s="238"/>
    </row>
    <row r="85" spans="1:26" ht="29" x14ac:dyDescent="0.35">
      <c r="A85" s="201"/>
      <c r="B85" s="241"/>
      <c r="C85" s="131" t="s">
        <v>367</v>
      </c>
      <c r="D85" s="108" t="s">
        <v>289</v>
      </c>
      <c r="E85" s="254"/>
      <c r="F85" s="241"/>
      <c r="G85" s="241"/>
      <c r="H85" s="241"/>
      <c r="I85" s="244"/>
      <c r="J85" s="244"/>
      <c r="K85" s="244"/>
      <c r="L85" s="244"/>
      <c r="M85" s="244"/>
      <c r="N85" s="244"/>
      <c r="O85" s="187"/>
      <c r="P85" s="232"/>
      <c r="Q85" s="235"/>
      <c r="R85" s="235"/>
      <c r="S85" s="294"/>
      <c r="V85" s="238"/>
    </row>
    <row r="86" spans="1:26" ht="29" x14ac:dyDescent="0.35">
      <c r="A86" s="201"/>
      <c r="B86" s="241"/>
      <c r="C86" s="131" t="s">
        <v>368</v>
      </c>
      <c r="D86" s="108" t="s">
        <v>281</v>
      </c>
      <c r="E86" s="254"/>
      <c r="F86" s="241"/>
      <c r="G86" s="241"/>
      <c r="H86" s="241"/>
      <c r="I86" s="244"/>
      <c r="J86" s="244"/>
      <c r="K86" s="244"/>
      <c r="L86" s="244"/>
      <c r="M86" s="244"/>
      <c r="N86" s="244"/>
      <c r="O86" s="187"/>
      <c r="P86" s="232"/>
      <c r="Q86" s="235"/>
      <c r="R86" s="235"/>
      <c r="S86" s="294"/>
      <c r="V86" s="238"/>
    </row>
    <row r="87" spans="1:26" ht="15" thickBot="1" x14ac:dyDescent="0.4">
      <c r="A87" s="200"/>
      <c r="B87" s="242"/>
      <c r="C87" s="129" t="s">
        <v>369</v>
      </c>
      <c r="D87" s="108" t="s">
        <v>289</v>
      </c>
      <c r="E87" s="255"/>
      <c r="F87" s="242"/>
      <c r="G87" s="242"/>
      <c r="H87" s="242"/>
      <c r="I87" s="256"/>
      <c r="J87" s="256"/>
      <c r="K87" s="256"/>
      <c r="L87" s="256"/>
      <c r="M87" s="256"/>
      <c r="N87" s="256"/>
      <c r="O87" s="247"/>
      <c r="P87" s="248"/>
      <c r="Q87" s="258"/>
      <c r="R87" s="258"/>
      <c r="S87" s="294"/>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43" t="s">
        <v>231</v>
      </c>
      <c r="J88" s="243" t="s">
        <v>231</v>
      </c>
      <c r="K88" s="243" t="s">
        <v>231</v>
      </c>
      <c r="L88" s="243" t="s">
        <v>231</v>
      </c>
      <c r="M88" s="243" t="s">
        <v>231</v>
      </c>
      <c r="N88" s="243"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44"/>
      <c r="J89" s="244"/>
      <c r="K89" s="244"/>
      <c r="L89" s="244"/>
      <c r="M89" s="244"/>
      <c r="N89" s="244"/>
      <c r="O89" s="187"/>
      <c r="P89" s="232"/>
      <c r="Q89" s="235"/>
      <c r="R89" s="235"/>
      <c r="S89" s="293"/>
      <c r="V89" s="238"/>
    </row>
    <row r="90" spans="1:26" x14ac:dyDescent="0.35">
      <c r="A90" s="201"/>
      <c r="B90" s="241"/>
      <c r="C90" s="131" t="s">
        <v>373</v>
      </c>
      <c r="D90" s="108" t="s">
        <v>289</v>
      </c>
      <c r="E90" s="254"/>
      <c r="F90" s="241"/>
      <c r="G90" s="241"/>
      <c r="H90" s="241"/>
      <c r="I90" s="244"/>
      <c r="J90" s="244"/>
      <c r="K90" s="244"/>
      <c r="L90" s="244"/>
      <c r="M90" s="244"/>
      <c r="N90" s="244"/>
      <c r="O90" s="187"/>
      <c r="P90" s="232"/>
      <c r="Q90" s="235"/>
      <c r="R90" s="235"/>
      <c r="S90" s="293"/>
      <c r="V90" s="238"/>
    </row>
    <row r="91" spans="1:26" ht="89.5" customHeight="1" thickBot="1" x14ac:dyDescent="0.4">
      <c r="A91" s="202"/>
      <c r="B91" s="242"/>
      <c r="C91" s="133" t="s">
        <v>374</v>
      </c>
      <c r="D91" s="143" t="s">
        <v>281</v>
      </c>
      <c r="E91" s="255"/>
      <c r="F91" s="242"/>
      <c r="G91" s="242"/>
      <c r="H91" s="242"/>
      <c r="I91" s="245"/>
      <c r="J91" s="245"/>
      <c r="K91" s="245"/>
      <c r="L91" s="245"/>
      <c r="M91" s="245"/>
      <c r="N91" s="245"/>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dSxJh8FeXZuuwjskSCDwZbp+CvpPkISCZu8ZggvH4GgLFnvmVsaO1AwBFBuPHRcUujY6LQwUgdkstB2AKjpyqA==" saltValue="IOGT0wxuGsAfFH9AqFocXA=="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O24:O31"/>
    <mergeCell ref="P24:P31"/>
    <mergeCell ref="Q24:Q3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M40:M45"/>
    <mergeCell ref="N40:N45"/>
    <mergeCell ref="A46:A50"/>
    <mergeCell ref="B46:B50"/>
    <mergeCell ref="E46:E50"/>
    <mergeCell ref="F46:F50"/>
    <mergeCell ref="G46:G50"/>
    <mergeCell ref="I40:I45"/>
    <mergeCell ref="J40:J45"/>
    <mergeCell ref="K40:K45"/>
    <mergeCell ref="L40:L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2873" priority="7">
      <formula>$D12="No"</formula>
    </cfRule>
  </conditionalFormatting>
  <conditionalFormatting sqref="F12:F91">
    <cfRule type="cellIs" dxfId="2872" priority="10" operator="greaterThan">
      <formula>0</formula>
    </cfRule>
  </conditionalFormatting>
  <conditionalFormatting sqref="G12:G91">
    <cfRule type="cellIs" dxfId="2871" priority="9" operator="greaterThan">
      <formula>0</formula>
    </cfRule>
  </conditionalFormatting>
  <conditionalFormatting sqref="H12:H91">
    <cfRule type="cellIs" dxfId="2870" priority="8" operator="greaterThan">
      <formula>0</formula>
    </cfRule>
  </conditionalFormatting>
  <conditionalFormatting sqref="N12">
    <cfRule type="cellIs" dxfId="2869" priority="129" operator="equal">
      <formula>"Minor Positive"</formula>
    </cfRule>
    <cfRule type="cellIs" dxfId="2868" priority="128" operator="equal">
      <formula>"Significant Negative"</formula>
    </cfRule>
    <cfRule type="cellIs" dxfId="2867" priority="127" operator="equal">
      <formula>"Minor Negative"</formula>
    </cfRule>
    <cfRule type="cellIs" dxfId="2866" priority="131" operator="equal">
      <formula>"Neutral"</formula>
    </cfRule>
    <cfRule type="cellIs" dxfId="2865" priority="130" operator="equal">
      <formula>"Significant Positive"</formula>
    </cfRule>
  </conditionalFormatting>
  <conditionalFormatting sqref="N22">
    <cfRule type="cellIs" dxfId="2864" priority="126" operator="equal">
      <formula>"Significant Positive"</formula>
    </cfRule>
    <cfRule type="cellIs" dxfId="2863" priority="125" operator="equal">
      <formula>"Minor Positive"</formula>
    </cfRule>
    <cfRule type="cellIs" dxfId="2862" priority="124" operator="equal">
      <formula>"Neutral"</formula>
    </cfRule>
    <cfRule type="cellIs" dxfId="2861" priority="121" operator="equal">
      <formula>"Significant Negative"</formula>
    </cfRule>
    <cfRule type="cellIs" dxfId="2860" priority="123" operator="equal">
      <formula>"Uncertain"</formula>
    </cfRule>
    <cfRule type="cellIs" dxfId="2859" priority="122" operator="equal">
      <formula>"Minor Negative"</formula>
    </cfRule>
  </conditionalFormatting>
  <conditionalFormatting sqref="N24">
    <cfRule type="cellIs" dxfId="2858" priority="120" operator="equal">
      <formula>"Significant Positive"</formula>
    </cfRule>
    <cfRule type="cellIs" dxfId="2857" priority="119" operator="equal">
      <formula>"Minor Positive"</formula>
    </cfRule>
    <cfRule type="cellIs" dxfId="2856" priority="118" operator="equal">
      <formula>"Neutral"</formula>
    </cfRule>
    <cfRule type="cellIs" dxfId="2855" priority="117" operator="equal">
      <formula>"Uncertain"</formula>
    </cfRule>
    <cfRule type="cellIs" dxfId="2854" priority="115" operator="equal">
      <formula>"Significant Negative"</formula>
    </cfRule>
    <cfRule type="cellIs" dxfId="2853" priority="116" operator="equal">
      <formula>"Minor Negative"</formula>
    </cfRule>
  </conditionalFormatting>
  <conditionalFormatting sqref="N32">
    <cfRule type="cellIs" dxfId="2852" priority="114" operator="equal">
      <formula>"Significant Positive"</formula>
    </cfRule>
    <cfRule type="cellIs" dxfId="2851" priority="113" operator="equal">
      <formula>"Minor Positive"</formula>
    </cfRule>
    <cfRule type="cellIs" dxfId="2850" priority="110" operator="equal">
      <formula>"Minor Negative"</formula>
    </cfRule>
    <cfRule type="cellIs" dxfId="2849" priority="109" operator="equal">
      <formula>"Significant Negative"</formula>
    </cfRule>
    <cfRule type="cellIs" dxfId="2848" priority="111" operator="equal">
      <formula>"Uncertain"</formula>
    </cfRule>
    <cfRule type="cellIs" dxfId="2847" priority="112" operator="equal">
      <formula>"Neutral"</formula>
    </cfRule>
  </conditionalFormatting>
  <conditionalFormatting sqref="N40">
    <cfRule type="cellIs" dxfId="2846" priority="108" operator="equal">
      <formula>"Significant Positive"</formula>
    </cfRule>
    <cfRule type="cellIs" dxfId="2845" priority="107" operator="equal">
      <formula>"Minor Positive"</formula>
    </cfRule>
    <cfRule type="cellIs" dxfId="2844" priority="106" operator="equal">
      <formula>"Neutral"</formula>
    </cfRule>
    <cfRule type="cellIs" dxfId="2843" priority="104" operator="equal">
      <formula>"Minor Negative"</formula>
    </cfRule>
    <cfRule type="cellIs" dxfId="2842" priority="103" operator="equal">
      <formula>"Significant Negative"</formula>
    </cfRule>
    <cfRule type="cellIs" dxfId="2841" priority="105" operator="equal">
      <formula>"Uncertain"</formula>
    </cfRule>
  </conditionalFormatting>
  <conditionalFormatting sqref="N46">
    <cfRule type="cellIs" dxfId="2840" priority="76" operator="equal">
      <formula>"Significant Positive"</formula>
    </cfRule>
    <cfRule type="cellIs" dxfId="2839" priority="75" operator="equal">
      <formula>"Minor Positive"</formula>
    </cfRule>
    <cfRule type="cellIs" dxfId="2838" priority="73" operator="equal">
      <formula>"Uncertain"</formula>
    </cfRule>
    <cfRule type="cellIs" dxfId="2837" priority="72" operator="equal">
      <formula>"Minor Negative"</formula>
    </cfRule>
    <cfRule type="cellIs" dxfId="2836" priority="71" operator="equal">
      <formula>"Significant Negative"</formula>
    </cfRule>
    <cfRule type="cellIs" dxfId="2835" priority="74" operator="equal">
      <formula>"Neutral"</formula>
    </cfRule>
  </conditionalFormatting>
  <conditionalFormatting sqref="N51">
    <cfRule type="cellIs" dxfId="2834" priority="35" operator="equal">
      <formula>"Significant Negative"</formula>
    </cfRule>
    <cfRule type="cellIs" dxfId="2833" priority="36" operator="equal">
      <formula>"Minor Negative"</formula>
    </cfRule>
    <cfRule type="cellIs" dxfId="2832" priority="37" operator="equal">
      <formula>"Uncertain"</formula>
    </cfRule>
    <cfRule type="cellIs" dxfId="2831" priority="38" operator="equal">
      <formula>"Neutral"</formula>
    </cfRule>
    <cfRule type="cellIs" dxfId="2830" priority="39" operator="equal">
      <formula>"Minor Positive"</formula>
    </cfRule>
    <cfRule type="cellIs" dxfId="2829" priority="40" operator="equal">
      <formula>"Significant Positive"</formula>
    </cfRule>
  </conditionalFormatting>
  <conditionalFormatting sqref="N53">
    <cfRule type="cellIs" dxfId="2828" priority="81" operator="equal">
      <formula>"Uncertain"</formula>
    </cfRule>
    <cfRule type="cellIs" dxfId="2827" priority="82" operator="equal">
      <formula>"Neutral"</formula>
    </cfRule>
    <cfRule type="cellIs" dxfId="2826" priority="83" operator="equal">
      <formula>"Minor Positive"</formula>
    </cfRule>
    <cfRule type="cellIs" dxfId="2825" priority="84" operator="equal">
      <formula>"Significant Positive"</formula>
    </cfRule>
    <cfRule type="cellIs" dxfId="2824" priority="80" operator="equal">
      <formula>"Minor Negative"</formula>
    </cfRule>
    <cfRule type="cellIs" dxfId="2823" priority="79" operator="equal">
      <formula>"Significant Negative"</formula>
    </cfRule>
  </conditionalFormatting>
  <conditionalFormatting sqref="N58">
    <cfRule type="cellIs" dxfId="2822" priority="17" operator="equal">
      <formula>"Neutral"</formula>
    </cfRule>
    <cfRule type="cellIs" dxfId="2821" priority="18" operator="equal">
      <formula>"Minor Positive"</formula>
    </cfRule>
    <cfRule type="cellIs" dxfId="2820" priority="19" operator="equal">
      <formula>"Significant Positive"</formula>
    </cfRule>
    <cfRule type="cellIs" dxfId="2819" priority="16" operator="equal">
      <formula>"Uncertain"</formula>
    </cfRule>
    <cfRule type="cellIs" dxfId="2818" priority="15" operator="equal">
      <formula>"Minor Negative"</formula>
    </cfRule>
    <cfRule type="cellIs" dxfId="2817" priority="14" operator="equal">
      <formula>"Significant Negative"</formula>
    </cfRule>
  </conditionalFormatting>
  <conditionalFormatting sqref="N61">
    <cfRule type="cellIs" dxfId="2816" priority="23" operator="equal">
      <formula>"Neutral"</formula>
    </cfRule>
    <cfRule type="cellIs" dxfId="2815" priority="24" operator="equal">
      <formula>"Minor Positive"</formula>
    </cfRule>
    <cfRule type="cellIs" dxfId="2814" priority="20" operator="equal">
      <formula>"Significant Negative"</formula>
    </cfRule>
    <cfRule type="cellIs" dxfId="2813" priority="21" operator="equal">
      <formula>"Minor Negative"</formula>
    </cfRule>
    <cfRule type="cellIs" dxfId="2812" priority="25" operator="equal">
      <formula>"Significant Positive"</formula>
    </cfRule>
    <cfRule type="cellIs" dxfId="2811" priority="22" operator="equal">
      <formula>"Uncertain"</formula>
    </cfRule>
  </conditionalFormatting>
  <conditionalFormatting sqref="N69">
    <cfRule type="cellIs" dxfId="2810" priority="26" operator="equal">
      <formula>"Significant Negative"</formula>
    </cfRule>
    <cfRule type="cellIs" dxfId="2809" priority="31" operator="equal">
      <formula>"Significant Positive"</formula>
    </cfRule>
    <cfRule type="cellIs" dxfId="2808" priority="30" operator="equal">
      <formula>"Minor Positive"</formula>
    </cfRule>
    <cfRule type="cellIs" dxfId="2807" priority="29" operator="equal">
      <formula>"Neutral"</formula>
    </cfRule>
    <cfRule type="cellIs" dxfId="2806" priority="28" operator="equal">
      <formula>"Uncertain"</formula>
    </cfRule>
    <cfRule type="cellIs" dxfId="2805" priority="27" operator="equal">
      <formula>"Minor Negative"</formula>
    </cfRule>
  </conditionalFormatting>
  <conditionalFormatting sqref="N76">
    <cfRule type="cellIs" dxfId="2804" priority="50" operator="equal">
      <formula>"Neutral"</formula>
    </cfRule>
    <cfRule type="cellIs" dxfId="2803" priority="49" operator="equal">
      <formula>"Uncertain"</formula>
    </cfRule>
    <cfRule type="cellIs" dxfId="2802" priority="48" operator="equal">
      <formula>"Minor Negative"</formula>
    </cfRule>
    <cfRule type="cellIs" dxfId="2801" priority="47" operator="equal">
      <formula>"Significant Negative"</formula>
    </cfRule>
    <cfRule type="cellIs" dxfId="2800" priority="52" operator="equal">
      <formula>"Significant Positive"</formula>
    </cfRule>
    <cfRule type="cellIs" dxfId="2799" priority="51" operator="equal">
      <formula>"Minor Positive"</formula>
    </cfRule>
  </conditionalFormatting>
  <conditionalFormatting sqref="N81">
    <cfRule type="cellIs" dxfId="2798" priority="1" operator="equal">
      <formula>"Significant Negative"</formula>
    </cfRule>
    <cfRule type="cellIs" dxfId="2797" priority="6" operator="equal">
      <formula>"Significant Positive"</formula>
    </cfRule>
    <cfRule type="cellIs" dxfId="2796" priority="5" operator="equal">
      <formula>"Minor Positive"</formula>
    </cfRule>
    <cfRule type="cellIs" dxfId="2795" priority="4" operator="equal">
      <formula>"Neutral"</formula>
    </cfRule>
    <cfRule type="cellIs" dxfId="2794" priority="3" operator="equal">
      <formula>"Uncertain"</formula>
    </cfRule>
    <cfRule type="cellIs" dxfId="2793" priority="2" operator="equal">
      <formula>"Minor Negative"</formula>
    </cfRule>
  </conditionalFormatting>
  <conditionalFormatting sqref="N88">
    <cfRule type="cellIs" dxfId="2792" priority="62" operator="equal">
      <formula>"Neutral"</formula>
    </cfRule>
    <cfRule type="cellIs" dxfId="2791" priority="63" operator="equal">
      <formula>"Minor Positive"</formula>
    </cfRule>
    <cfRule type="cellIs" dxfId="2790" priority="59" operator="equal">
      <formula>"Significant Negative"</formula>
    </cfRule>
    <cfRule type="cellIs" dxfId="2789" priority="60" operator="equal">
      <formula>"Minor Negative"</formula>
    </cfRule>
    <cfRule type="cellIs" dxfId="2788" priority="61" operator="equal">
      <formula>"Uncertain"</formula>
    </cfRule>
    <cfRule type="cellIs" dxfId="2787" priority="64" operator="equal">
      <formula>"Significant Positive"</formula>
    </cfRule>
  </conditionalFormatting>
  <dataValidations count="10">
    <dataValidation type="list" allowBlank="1" showInputMessage="1" showErrorMessage="1" sqref="N88:N91 N12 N22:N80" xr:uid="{3DCE3357-C57C-4408-8B2E-CCF2EF9DE3B3}">
      <formula1>"Significant Positive,Minor Positive,Neutral,Uncertain,Minor Negative,Significant Negative"</formula1>
    </dataValidation>
    <dataValidation type="list" allowBlank="1" showInputMessage="1" showErrorMessage="1" sqref="M12" xr:uid="{B8501C03-300B-4C67-9C80-99249E0C37C8}">
      <formula1>"Permenant/Irreversible,Permenant/Reversible,Temporary/Irreversible,Temporary/Reversible,N/A"</formula1>
    </dataValidation>
    <dataValidation type="list" allowBlank="1" showInputMessage="1" showErrorMessage="1" sqref="L12 L22:L91" xr:uid="{4C7302CA-A025-464F-933A-D5965F081ACB}">
      <formula1>"Localised,District-wide,Regional,National,N/A"</formula1>
    </dataValidation>
    <dataValidation type="list" allowBlank="1" showInputMessage="1" showErrorMessage="1" sqref="K12 K22:K91" xr:uid="{435A38CA-F7A1-41A8-B17F-9B0A0B2B3AC5}">
      <formula1>"Short(&lt;5yrs),Short/Medium,Medium(10yrs),Medium/Long,Long(20+yrs),N/A"</formula1>
    </dataValidation>
    <dataValidation type="list" allowBlank="1" showInputMessage="1" showErrorMessage="1" sqref="J12 J22:J91" xr:uid="{0F40CB45-D768-416A-9E4F-FC068109FEC5}">
      <formula1>"Low,Medium,High,N/A"</formula1>
    </dataValidation>
    <dataValidation type="list" allowBlank="1" showInputMessage="1" showErrorMessage="1" sqref="I12:I91" xr:uid="{0DE4B5D0-948B-4953-9970-60B366360F24}">
      <formula1>"Direct,Indirect,N/A"</formula1>
    </dataValidation>
    <dataValidation type="list" allowBlank="1" showInputMessage="1" showErrorMessage="1" sqref="P88:P91 P53:P57 P61:P75" xr:uid="{04C20BAA-1094-4E69-A7BF-6D51C92B86A0}">
      <formula1>"Yes,No"</formula1>
    </dataValidation>
    <dataValidation type="list" allowBlank="1" showInputMessage="1" showErrorMessage="1" sqref="M22:M91" xr:uid="{BE122AA0-5F05-43DA-95C9-25A0A188DE96}">
      <formula1>"Permanent/Irreversible,Permanant/Reversible,Temporary/Irreversible,Temporary/Reversible,N/A"</formula1>
    </dataValidation>
    <dataValidation type="list" allowBlank="1" showInputMessage="1" showErrorMessage="1" sqref="D12:D91" xr:uid="{6B69E5AC-13B9-4AB0-B689-78D1EDB3DFB1}">
      <formula1>"Yes, No"</formula1>
    </dataValidation>
    <dataValidation type="list" allowBlank="1" showInputMessage="1" showErrorMessage="1" sqref="N81:N87" xr:uid="{CBF95DA2-4FE3-4916-AD0A-2194A62ED771}">
      <formula1>"Significant Positive,Minor Positive,Neutral,Uncertain,Minor Negative, Significant Negative"</formula1>
    </dataValidation>
  </dataValidations>
  <pageMargins left="0.7" right="0.7" top="0.75" bottom="0.75" header="0.3" footer="0.3"/>
  <pageSetup orientation="portrait" horizontalDpi="4294967293" vertic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215A5-0564-4F06-8F9A-2A39DB65666D}">
  <sheetPr codeName="Sheet32"/>
  <dimension ref="A1:Z94"/>
  <sheetViews>
    <sheetView topLeftCell="A57" zoomScale="60" zoomScaleNormal="60" workbookViewId="0">
      <selection activeCell="O81" sqref="O81:O87"/>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23.81640625" customWidth="1"/>
    <col min="18" max="18" width="35.7265625" customWidth="1"/>
    <col min="19" max="19" width="37.726562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177</v>
      </c>
      <c r="D1" s="192"/>
      <c r="E1" s="137"/>
      <c r="F1" s="137"/>
      <c r="G1" s="137"/>
      <c r="H1" s="137"/>
      <c r="I1" s="112"/>
      <c r="J1" s="112"/>
      <c r="K1" s="112"/>
      <c r="M1" s="113"/>
      <c r="N1" s="113"/>
      <c r="O1" s="113"/>
    </row>
    <row r="2" spans="1:26" x14ac:dyDescent="0.35">
      <c r="A2" s="74" t="s">
        <v>24</v>
      </c>
      <c r="B2" s="114"/>
      <c r="C2" s="187" t="s">
        <v>454</v>
      </c>
      <c r="D2" s="187"/>
      <c r="E2" s="138"/>
      <c r="F2" s="138"/>
      <c r="G2" s="138"/>
      <c r="H2" s="138"/>
      <c r="M2" s="115"/>
      <c r="N2" s="115"/>
      <c r="O2" s="115"/>
    </row>
    <row r="3" spans="1:26" x14ac:dyDescent="0.35">
      <c r="A3" s="75" t="s">
        <v>25</v>
      </c>
      <c r="B3" s="116"/>
      <c r="C3" s="247" t="s">
        <v>455</v>
      </c>
      <c r="D3" s="247"/>
      <c r="E3" s="138"/>
      <c r="F3" s="138"/>
      <c r="G3" s="138"/>
      <c r="H3" s="138"/>
      <c r="M3" s="115"/>
      <c r="N3" s="115"/>
      <c r="O3" s="115"/>
    </row>
    <row r="4" spans="1:26" ht="17.25" customHeight="1" x14ac:dyDescent="0.35">
      <c r="A4" s="135" t="s">
        <v>26</v>
      </c>
      <c r="B4" s="136"/>
      <c r="C4" s="290" t="s">
        <v>619</v>
      </c>
      <c r="D4" s="290"/>
      <c r="E4" s="134"/>
      <c r="F4" s="134"/>
      <c r="G4" s="134"/>
      <c r="H4" s="134"/>
      <c r="M4" s="115"/>
      <c r="N4" s="115"/>
      <c r="O4" s="115"/>
    </row>
    <row r="5" spans="1:26" ht="17.25" customHeight="1" x14ac:dyDescent="0.35">
      <c r="A5" s="75" t="s">
        <v>27</v>
      </c>
      <c r="B5" s="136"/>
      <c r="C5" s="309">
        <v>0.17</v>
      </c>
      <c r="D5" s="177"/>
      <c r="E5" s="134"/>
      <c r="F5" s="134"/>
      <c r="G5" s="134"/>
      <c r="H5" s="134"/>
      <c r="M5" s="115"/>
      <c r="N5" s="115"/>
      <c r="O5" s="115"/>
    </row>
    <row r="6" spans="1:26" ht="52" customHeight="1" x14ac:dyDescent="0.35">
      <c r="A6" s="75" t="s">
        <v>28</v>
      </c>
      <c r="B6" s="136"/>
      <c r="C6" s="175" t="s">
        <v>620</v>
      </c>
      <c r="D6" s="177"/>
      <c r="E6" s="134"/>
      <c r="F6" s="134"/>
      <c r="G6" s="134"/>
      <c r="H6" s="134"/>
      <c r="M6" s="115"/>
      <c r="N6" s="115"/>
      <c r="O6" s="115"/>
    </row>
    <row r="7" spans="1:26" ht="17.25" customHeight="1" x14ac:dyDescent="0.35">
      <c r="A7" s="75" t="s">
        <v>29</v>
      </c>
      <c r="B7" s="136"/>
      <c r="C7" s="175" t="s">
        <v>270</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281</v>
      </c>
      <c r="E12" s="266" t="s">
        <v>281</v>
      </c>
      <c r="F12" s="260">
        <f ca="1">COUNTIFS(INDIRECT("RAG!$C$"&amp;$V12&amp;":$BB$"&amp;$V12),F$11,RAG!$C$3:$BB$3,$B12)</f>
        <v>1</v>
      </c>
      <c r="G12" s="279">
        <f ca="1">COUNTIFS(INDIRECT("RAG!$C$"&amp;$V12&amp;":$BB$"&amp;$V12),G$11,RAG!$C$3:$BB$3,$B12)</f>
        <v>1</v>
      </c>
      <c r="H12" s="279">
        <f ca="1">COUNTIFS(INDIRECT("RAG!$C$"&amp;$V12&amp;":$BB$"&amp;$V12),H$11,RAG!$C$3:$BB$3,$B12)</f>
        <v>1</v>
      </c>
      <c r="I12" s="283" t="s">
        <v>231</v>
      </c>
      <c r="J12" s="283" t="s">
        <v>231</v>
      </c>
      <c r="K12" s="283" t="s">
        <v>231</v>
      </c>
      <c r="L12" s="283" t="s">
        <v>231</v>
      </c>
      <c r="M12" s="283" t="s">
        <v>231</v>
      </c>
      <c r="N12" s="256" t="s">
        <v>263</v>
      </c>
      <c r="O12" s="246" t="s">
        <v>793</v>
      </c>
      <c r="P12" s="277" t="s">
        <v>289</v>
      </c>
      <c r="Q12" s="234" t="s">
        <v>483</v>
      </c>
      <c r="R12" s="249"/>
      <c r="S12" s="293"/>
      <c r="V12" s="237">
        <f>MATCH(C1, RAG!$B$1:B$56, 0)</f>
        <v>15</v>
      </c>
      <c r="Z12" t="str">
        <f>IF(R12&gt;0,B12&amp;":"&amp;R12&amp;"
","")</f>
        <v/>
      </c>
    </row>
    <row r="13" spans="1:26" x14ac:dyDescent="0.35">
      <c r="A13" s="197"/>
      <c r="B13" s="288"/>
      <c r="C13" s="108" t="s">
        <v>288</v>
      </c>
      <c r="D13" s="108" t="s">
        <v>289</v>
      </c>
      <c r="E13" s="266"/>
      <c r="F13" s="260"/>
      <c r="G13" s="260"/>
      <c r="H13" s="260"/>
      <c r="I13" s="284"/>
      <c r="J13" s="284"/>
      <c r="K13" s="284"/>
      <c r="L13" s="284"/>
      <c r="M13" s="284"/>
      <c r="N13" s="282"/>
      <c r="O13" s="187"/>
      <c r="P13" s="278"/>
      <c r="Q13" s="235"/>
      <c r="R13" s="250"/>
      <c r="S13" s="293"/>
      <c r="V13" s="238"/>
    </row>
    <row r="14" spans="1:26" x14ac:dyDescent="0.35">
      <c r="A14" s="197"/>
      <c r="B14" s="288"/>
      <c r="C14" s="108" t="s">
        <v>290</v>
      </c>
      <c r="D14" s="108" t="s">
        <v>289</v>
      </c>
      <c r="E14" s="266"/>
      <c r="F14" s="260"/>
      <c r="G14" s="260"/>
      <c r="H14" s="260"/>
      <c r="I14" s="284"/>
      <c r="J14" s="284"/>
      <c r="K14" s="284"/>
      <c r="L14" s="284"/>
      <c r="M14" s="284"/>
      <c r="N14" s="282"/>
      <c r="O14" s="187"/>
      <c r="P14" s="278"/>
      <c r="Q14" s="235"/>
      <c r="R14" s="250"/>
      <c r="S14" s="293"/>
      <c r="V14" s="238"/>
    </row>
    <row r="15" spans="1:26" x14ac:dyDescent="0.35">
      <c r="A15" s="197"/>
      <c r="B15" s="288"/>
      <c r="C15" s="108" t="s">
        <v>291</v>
      </c>
      <c r="D15" s="108" t="s">
        <v>289</v>
      </c>
      <c r="E15" s="266"/>
      <c r="F15" s="260"/>
      <c r="G15" s="260"/>
      <c r="H15" s="260"/>
      <c r="I15" s="284"/>
      <c r="J15" s="284"/>
      <c r="K15" s="284"/>
      <c r="L15" s="284"/>
      <c r="M15" s="284"/>
      <c r="N15" s="282"/>
      <c r="O15" s="187"/>
      <c r="P15" s="278"/>
      <c r="Q15" s="235"/>
      <c r="R15" s="250"/>
      <c r="S15" s="293"/>
      <c r="V15" s="238"/>
    </row>
    <row r="16" spans="1:26" ht="14.5" customHeight="1" x14ac:dyDescent="0.35">
      <c r="A16" s="197"/>
      <c r="B16" s="288"/>
      <c r="C16" s="108" t="s">
        <v>292</v>
      </c>
      <c r="D16" s="108" t="s">
        <v>281</v>
      </c>
      <c r="E16" s="266"/>
      <c r="F16" s="260"/>
      <c r="G16" s="260"/>
      <c r="H16" s="260"/>
      <c r="I16" s="284"/>
      <c r="J16" s="284"/>
      <c r="K16" s="284"/>
      <c r="L16" s="284"/>
      <c r="M16" s="284"/>
      <c r="N16" s="282"/>
      <c r="O16" s="187"/>
      <c r="P16" s="278"/>
      <c r="Q16" s="235"/>
      <c r="R16" s="250"/>
      <c r="S16" s="293"/>
      <c r="V16" s="238"/>
    </row>
    <row r="17" spans="1:26" x14ac:dyDescent="0.35">
      <c r="A17" s="197"/>
      <c r="B17" s="288"/>
      <c r="C17" s="108" t="s">
        <v>293</v>
      </c>
      <c r="D17" s="108" t="s">
        <v>281</v>
      </c>
      <c r="E17" s="266"/>
      <c r="F17" s="260"/>
      <c r="G17" s="260"/>
      <c r="H17" s="260"/>
      <c r="I17" s="284"/>
      <c r="J17" s="284"/>
      <c r="K17" s="284"/>
      <c r="L17" s="284"/>
      <c r="M17" s="284"/>
      <c r="N17" s="282"/>
      <c r="O17" s="187"/>
      <c r="P17" s="278"/>
      <c r="Q17" s="235"/>
      <c r="R17" s="250"/>
      <c r="S17" s="293"/>
      <c r="V17" s="238"/>
    </row>
    <row r="18" spans="1:26" ht="14.5" customHeight="1" x14ac:dyDescent="0.35">
      <c r="A18" s="197"/>
      <c r="B18" s="288"/>
      <c r="C18" s="108" t="s">
        <v>294</v>
      </c>
      <c r="D18" s="108" t="s">
        <v>281</v>
      </c>
      <c r="E18" s="266"/>
      <c r="F18" s="260"/>
      <c r="G18" s="260"/>
      <c r="H18" s="260"/>
      <c r="I18" s="284"/>
      <c r="J18" s="284"/>
      <c r="K18" s="284"/>
      <c r="L18" s="284"/>
      <c r="M18" s="284"/>
      <c r="N18" s="282"/>
      <c r="O18" s="187"/>
      <c r="P18" s="278"/>
      <c r="Q18" s="235"/>
      <c r="R18" s="250"/>
      <c r="S18" s="293"/>
      <c r="V18" s="238"/>
    </row>
    <row r="19" spans="1:26" x14ac:dyDescent="0.35">
      <c r="A19" s="197"/>
      <c r="B19" s="288"/>
      <c r="C19" s="108" t="s">
        <v>295</v>
      </c>
      <c r="D19" s="108" t="s">
        <v>289</v>
      </c>
      <c r="E19" s="266"/>
      <c r="F19" s="260"/>
      <c r="G19" s="260"/>
      <c r="H19" s="260"/>
      <c r="I19" s="284"/>
      <c r="J19" s="284"/>
      <c r="K19" s="284"/>
      <c r="L19" s="284"/>
      <c r="M19" s="284"/>
      <c r="N19" s="282"/>
      <c r="O19" s="187"/>
      <c r="P19" s="278"/>
      <c r="Q19" s="235"/>
      <c r="R19" s="250"/>
      <c r="S19" s="293"/>
      <c r="V19" s="238"/>
    </row>
    <row r="20" spans="1:26" ht="29" x14ac:dyDescent="0.35">
      <c r="A20" s="197"/>
      <c r="B20" s="288"/>
      <c r="C20" s="108" t="s">
        <v>296</v>
      </c>
      <c r="D20" s="108" t="s">
        <v>289</v>
      </c>
      <c r="E20" s="266"/>
      <c r="F20" s="260"/>
      <c r="G20" s="260"/>
      <c r="H20" s="260"/>
      <c r="I20" s="284"/>
      <c r="J20" s="284"/>
      <c r="K20" s="284"/>
      <c r="L20" s="284"/>
      <c r="M20" s="284"/>
      <c r="N20" s="282"/>
      <c r="O20" s="187"/>
      <c r="P20" s="278"/>
      <c r="Q20" s="235"/>
      <c r="R20" s="250"/>
      <c r="S20" s="293"/>
      <c r="V20" s="238"/>
    </row>
    <row r="21" spans="1:26" ht="15" thickBot="1" x14ac:dyDescent="0.4">
      <c r="A21" s="198"/>
      <c r="B21" s="289"/>
      <c r="C21" s="121" t="s">
        <v>297</v>
      </c>
      <c r="D21" s="108" t="s">
        <v>289</v>
      </c>
      <c r="E21" s="267"/>
      <c r="F21" s="261"/>
      <c r="G21" s="261"/>
      <c r="H21" s="261"/>
      <c r="I21" s="285"/>
      <c r="J21" s="285"/>
      <c r="K21" s="285"/>
      <c r="L21" s="285"/>
      <c r="M21" s="285"/>
      <c r="N21" s="281"/>
      <c r="O21" s="247"/>
      <c r="P21" s="279"/>
      <c r="Q21" s="258"/>
      <c r="R21" s="251"/>
      <c r="S21" s="293"/>
      <c r="V21" s="252"/>
    </row>
    <row r="22" spans="1:26" ht="39" customHeight="1" x14ac:dyDescent="0.35">
      <c r="A22" s="199" t="s">
        <v>71</v>
      </c>
      <c r="B22" s="240" t="s">
        <v>96</v>
      </c>
      <c r="C22" s="119" t="s">
        <v>298</v>
      </c>
      <c r="D22" s="119" t="s">
        <v>289</v>
      </c>
      <c r="E22" s="265" t="s">
        <v>281</v>
      </c>
      <c r="F22" s="259">
        <f ca="1">COUNTIFS(INDIRECT("RAG!$C$"&amp;$V12&amp;":$BB$"&amp;$V12),F$11,RAG!$C$3:$BB$3,$B22)</f>
        <v>0</v>
      </c>
      <c r="G22" s="259">
        <f ca="1">COUNTIFS(INDIRECT("RAG!$C$"&amp;$V12&amp;":$BB$"&amp;$V12),G$11,RAG!$C$3:$BB$3,$B22)</f>
        <v>0</v>
      </c>
      <c r="H22" s="259">
        <f ca="1">COUNTIFS(INDIRECT("RAG!$C$"&amp;$V12&amp;":$BB$"&amp;$V12),H$11,RAG!$C$3:$BB$3,$B22)</f>
        <v>2</v>
      </c>
      <c r="I22" s="283" t="s">
        <v>231</v>
      </c>
      <c r="J22" s="280" t="s">
        <v>231</v>
      </c>
      <c r="K22" s="280" t="s">
        <v>231</v>
      </c>
      <c r="L22" s="280" t="s">
        <v>231</v>
      </c>
      <c r="M22" s="280" t="s">
        <v>231</v>
      </c>
      <c r="N22" s="243" t="s">
        <v>263</v>
      </c>
      <c r="O22" s="246" t="s">
        <v>794</v>
      </c>
      <c r="P22" s="277" t="s">
        <v>289</v>
      </c>
      <c r="Q22" s="234" t="s">
        <v>483</v>
      </c>
      <c r="R22" s="249"/>
      <c r="S22" s="293"/>
      <c r="V22" s="237"/>
      <c r="Z22" t="str">
        <f>IF(R22&gt;0,B22&amp;":"&amp;R22&amp;"
","")</f>
        <v/>
      </c>
    </row>
    <row r="23" spans="1:26" ht="85" customHeight="1" thickBot="1" x14ac:dyDescent="0.4">
      <c r="A23" s="200"/>
      <c r="B23" s="242"/>
      <c r="C23" s="121" t="s">
        <v>301</v>
      </c>
      <c r="D23" s="108" t="s">
        <v>289</v>
      </c>
      <c r="E23" s="267"/>
      <c r="F23" s="261"/>
      <c r="G23" s="261"/>
      <c r="H23" s="261"/>
      <c r="I23" s="284"/>
      <c r="J23" s="281"/>
      <c r="K23" s="281"/>
      <c r="L23" s="281"/>
      <c r="M23" s="281"/>
      <c r="N23" s="256"/>
      <c r="O23" s="247"/>
      <c r="P23" s="279"/>
      <c r="Q23" s="258"/>
      <c r="R23" s="251"/>
      <c r="S23" s="293"/>
      <c r="V23" s="252"/>
    </row>
    <row r="24" spans="1:26" ht="72.5" x14ac:dyDescent="0.35">
      <c r="A24" s="196" t="s">
        <v>72</v>
      </c>
      <c r="B24" s="240" t="s">
        <v>97</v>
      </c>
      <c r="C24" s="122" t="s">
        <v>302</v>
      </c>
      <c r="D24" s="119" t="s">
        <v>281</v>
      </c>
      <c r="E24" s="253" t="s">
        <v>281</v>
      </c>
      <c r="F24" s="240">
        <f ca="1">COUNTIFS(INDIRECT("RAG!$C$"&amp;$V12&amp;":$BB$"&amp;$V12),F$11,RAG!$C$3:$BB$3,$B24)</f>
        <v>0</v>
      </c>
      <c r="G24" s="240">
        <f ca="1">COUNTIFS(INDIRECT("RAG!$C$"&amp;$V12&amp;":$BB$"&amp;$V12),G$11,RAG!$C$3:$BB$3,$B24)</f>
        <v>2</v>
      </c>
      <c r="H24" s="240">
        <f ca="1">COUNTIFS(INDIRECT("RAG!$C$"&amp;$V12&amp;":$BB$"&amp;$V12),H$11,RAG!$C$3:$BB$3,$B24)</f>
        <v>4</v>
      </c>
      <c r="I24" s="243" t="s">
        <v>282</v>
      </c>
      <c r="J24" s="243" t="s">
        <v>335</v>
      </c>
      <c r="K24" s="243" t="s">
        <v>284</v>
      </c>
      <c r="L24" s="243" t="s">
        <v>285</v>
      </c>
      <c r="M24" s="243" t="s">
        <v>286</v>
      </c>
      <c r="N24" s="243" t="s">
        <v>261</v>
      </c>
      <c r="O24" s="246" t="s">
        <v>712</v>
      </c>
      <c r="P24" s="277" t="s">
        <v>289</v>
      </c>
      <c r="Q24" s="249"/>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44"/>
      <c r="J25" s="244"/>
      <c r="K25" s="244"/>
      <c r="L25" s="244"/>
      <c r="M25" s="244"/>
      <c r="N25" s="244"/>
      <c r="O25" s="187"/>
      <c r="P25" s="278"/>
      <c r="Q25" s="250"/>
      <c r="R25" s="235"/>
      <c r="S25" s="293"/>
      <c r="V25" s="238"/>
    </row>
    <row r="26" spans="1:26" x14ac:dyDescent="0.35">
      <c r="A26" s="197"/>
      <c r="B26" s="241"/>
      <c r="C26" s="81" t="s">
        <v>304</v>
      </c>
      <c r="D26" s="108" t="s">
        <v>281</v>
      </c>
      <c r="E26" s="254"/>
      <c r="F26" s="241"/>
      <c r="G26" s="241"/>
      <c r="H26" s="241"/>
      <c r="I26" s="244"/>
      <c r="J26" s="244"/>
      <c r="K26" s="244"/>
      <c r="L26" s="244"/>
      <c r="M26" s="244"/>
      <c r="N26" s="244"/>
      <c r="O26" s="187"/>
      <c r="P26" s="278"/>
      <c r="Q26" s="250"/>
      <c r="R26" s="235"/>
      <c r="S26" s="293"/>
      <c r="V26" s="238"/>
    </row>
    <row r="27" spans="1:26" x14ac:dyDescent="0.35">
      <c r="A27" s="197"/>
      <c r="B27" s="241"/>
      <c r="C27" s="81" t="s">
        <v>305</v>
      </c>
      <c r="D27" s="108" t="s">
        <v>289</v>
      </c>
      <c r="E27" s="254"/>
      <c r="F27" s="241"/>
      <c r="G27" s="241"/>
      <c r="H27" s="241"/>
      <c r="I27" s="244"/>
      <c r="J27" s="244"/>
      <c r="K27" s="244"/>
      <c r="L27" s="244"/>
      <c r="M27" s="244"/>
      <c r="N27" s="244"/>
      <c r="O27" s="187"/>
      <c r="P27" s="278"/>
      <c r="Q27" s="250"/>
      <c r="R27" s="235"/>
      <c r="S27" s="293"/>
      <c r="V27" s="238"/>
    </row>
    <row r="28" spans="1:26" x14ac:dyDescent="0.35">
      <c r="A28" s="197"/>
      <c r="B28" s="241"/>
      <c r="C28" s="81" t="s">
        <v>306</v>
      </c>
      <c r="D28" s="108" t="s">
        <v>289</v>
      </c>
      <c r="E28" s="254"/>
      <c r="F28" s="241"/>
      <c r="G28" s="241"/>
      <c r="H28" s="241"/>
      <c r="I28" s="244"/>
      <c r="J28" s="244"/>
      <c r="K28" s="244"/>
      <c r="L28" s="244"/>
      <c r="M28" s="244"/>
      <c r="N28" s="244"/>
      <c r="O28" s="187"/>
      <c r="P28" s="278"/>
      <c r="Q28" s="250"/>
      <c r="R28" s="235"/>
      <c r="S28" s="293"/>
      <c r="V28" s="238"/>
    </row>
    <row r="29" spans="1:26" ht="29.15" customHeight="1" x14ac:dyDescent="0.35">
      <c r="A29" s="197"/>
      <c r="B29" s="241"/>
      <c r="C29" s="81" t="s">
        <v>307</v>
      </c>
      <c r="D29" s="108" t="s">
        <v>289</v>
      </c>
      <c r="E29" s="254"/>
      <c r="F29" s="241"/>
      <c r="G29" s="241"/>
      <c r="H29" s="241"/>
      <c r="I29" s="244"/>
      <c r="J29" s="244"/>
      <c r="K29" s="244"/>
      <c r="L29" s="244"/>
      <c r="M29" s="244"/>
      <c r="N29" s="244"/>
      <c r="O29" s="187"/>
      <c r="P29" s="278"/>
      <c r="Q29" s="250"/>
      <c r="R29" s="235"/>
      <c r="S29" s="293"/>
      <c r="V29" s="238"/>
    </row>
    <row r="30" spans="1:26" x14ac:dyDescent="0.35">
      <c r="A30" s="197"/>
      <c r="B30" s="241"/>
      <c r="C30" s="81" t="s">
        <v>308</v>
      </c>
      <c r="D30" s="108" t="s">
        <v>289</v>
      </c>
      <c r="E30" s="254"/>
      <c r="F30" s="241"/>
      <c r="G30" s="241"/>
      <c r="H30" s="241"/>
      <c r="I30" s="244"/>
      <c r="J30" s="244"/>
      <c r="K30" s="244"/>
      <c r="L30" s="244"/>
      <c r="M30" s="244"/>
      <c r="N30" s="244"/>
      <c r="O30" s="187"/>
      <c r="P30" s="278"/>
      <c r="Q30" s="250"/>
      <c r="R30" s="235"/>
      <c r="S30" s="293"/>
      <c r="V30" s="238"/>
    </row>
    <row r="31" spans="1:26" ht="29.5" thickBot="1" x14ac:dyDescent="0.4">
      <c r="A31" s="198"/>
      <c r="B31" s="242"/>
      <c r="C31" s="123" t="s">
        <v>309</v>
      </c>
      <c r="D31" s="108" t="s">
        <v>289</v>
      </c>
      <c r="E31" s="255"/>
      <c r="F31" s="242"/>
      <c r="G31" s="242"/>
      <c r="H31" s="242"/>
      <c r="I31" s="256"/>
      <c r="J31" s="256"/>
      <c r="K31" s="256"/>
      <c r="L31" s="256"/>
      <c r="M31" s="256"/>
      <c r="N31" s="256"/>
      <c r="O31" s="247"/>
      <c r="P31" s="279"/>
      <c r="Q31" s="251"/>
      <c r="R31" s="258"/>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0</v>
      </c>
      <c r="H32" s="240">
        <f ca="1">COUNTIFS(INDIRECT("RAG!$C$"&amp;$V12&amp;":$BB$"&amp;$V12),H$11,RAG!$C$3:$BB$3,$B32)</f>
        <v>4</v>
      </c>
      <c r="I32" s="243" t="s">
        <v>282</v>
      </c>
      <c r="J32" s="243" t="s">
        <v>335</v>
      </c>
      <c r="K32" s="243" t="s">
        <v>284</v>
      </c>
      <c r="L32" s="243" t="s">
        <v>285</v>
      </c>
      <c r="M32" s="243" t="s">
        <v>286</v>
      </c>
      <c r="N32" s="243" t="s">
        <v>261</v>
      </c>
      <c r="O32" s="246" t="s">
        <v>456</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44"/>
      <c r="J33" s="244"/>
      <c r="K33" s="244"/>
      <c r="L33" s="244"/>
      <c r="M33" s="244"/>
      <c r="N33" s="244"/>
      <c r="O33" s="187"/>
      <c r="P33" s="278"/>
      <c r="Q33" s="235"/>
      <c r="R33" s="235"/>
      <c r="S33" s="293"/>
      <c r="V33" s="238"/>
    </row>
    <row r="34" spans="1:26" x14ac:dyDescent="0.35">
      <c r="A34" s="197"/>
      <c r="B34" s="241"/>
      <c r="C34" s="125" t="s">
        <v>314</v>
      </c>
      <c r="D34" s="108" t="s">
        <v>281</v>
      </c>
      <c r="E34" s="254"/>
      <c r="F34" s="241"/>
      <c r="G34" s="241"/>
      <c r="H34" s="241"/>
      <c r="I34" s="244"/>
      <c r="J34" s="244"/>
      <c r="K34" s="244"/>
      <c r="L34" s="244"/>
      <c r="M34" s="244"/>
      <c r="N34" s="244"/>
      <c r="O34" s="187"/>
      <c r="P34" s="278"/>
      <c r="Q34" s="235"/>
      <c r="R34" s="235"/>
      <c r="S34" s="293"/>
      <c r="V34" s="238"/>
    </row>
    <row r="35" spans="1:26" ht="30" customHeight="1" x14ac:dyDescent="0.35">
      <c r="A35" s="197"/>
      <c r="B35" s="241"/>
      <c r="C35" s="125" t="s">
        <v>315</v>
      </c>
      <c r="D35" s="108" t="s">
        <v>289</v>
      </c>
      <c r="E35" s="254"/>
      <c r="F35" s="241"/>
      <c r="G35" s="241"/>
      <c r="H35" s="241"/>
      <c r="I35" s="244"/>
      <c r="J35" s="244"/>
      <c r="K35" s="244"/>
      <c r="L35" s="244"/>
      <c r="M35" s="244"/>
      <c r="N35" s="244"/>
      <c r="O35" s="187"/>
      <c r="P35" s="278"/>
      <c r="Q35" s="235"/>
      <c r="R35" s="235"/>
      <c r="S35" s="293"/>
      <c r="V35" s="238"/>
    </row>
    <row r="36" spans="1:26" x14ac:dyDescent="0.35">
      <c r="A36" s="197"/>
      <c r="B36" s="241"/>
      <c r="C36" s="125" t="s">
        <v>316</v>
      </c>
      <c r="D36" s="108" t="s">
        <v>281</v>
      </c>
      <c r="E36" s="254"/>
      <c r="F36" s="241"/>
      <c r="G36" s="241"/>
      <c r="H36" s="241"/>
      <c r="I36" s="244"/>
      <c r="J36" s="244"/>
      <c r="K36" s="244"/>
      <c r="L36" s="244"/>
      <c r="M36" s="244"/>
      <c r="N36" s="244"/>
      <c r="O36" s="187"/>
      <c r="P36" s="278"/>
      <c r="Q36" s="235"/>
      <c r="R36" s="235"/>
      <c r="S36" s="293"/>
      <c r="V36" s="238"/>
    </row>
    <row r="37" spans="1:26" x14ac:dyDescent="0.35">
      <c r="A37" s="197"/>
      <c r="B37" s="241"/>
      <c r="C37" s="125" t="s">
        <v>317</v>
      </c>
      <c r="D37" s="108" t="s">
        <v>289</v>
      </c>
      <c r="E37" s="254"/>
      <c r="F37" s="241"/>
      <c r="G37" s="241"/>
      <c r="H37" s="241"/>
      <c r="I37" s="244"/>
      <c r="J37" s="244"/>
      <c r="K37" s="244"/>
      <c r="L37" s="244"/>
      <c r="M37" s="244"/>
      <c r="N37" s="244"/>
      <c r="O37" s="187"/>
      <c r="P37" s="278"/>
      <c r="Q37" s="235"/>
      <c r="R37" s="235"/>
      <c r="S37" s="293"/>
      <c r="V37" s="238"/>
    </row>
    <row r="38" spans="1:26" x14ac:dyDescent="0.35">
      <c r="A38" s="197"/>
      <c r="B38" s="241"/>
      <c r="C38" s="125" t="s">
        <v>318</v>
      </c>
      <c r="D38" s="108" t="s">
        <v>289</v>
      </c>
      <c r="E38" s="254"/>
      <c r="F38" s="241"/>
      <c r="G38" s="241"/>
      <c r="H38" s="241"/>
      <c r="I38" s="244"/>
      <c r="J38" s="244"/>
      <c r="K38" s="244"/>
      <c r="L38" s="244"/>
      <c r="M38" s="244"/>
      <c r="N38" s="244"/>
      <c r="O38" s="187"/>
      <c r="P38" s="278"/>
      <c r="Q38" s="235"/>
      <c r="R38" s="235"/>
      <c r="S38" s="293"/>
      <c r="V38" s="238"/>
    </row>
    <row r="39" spans="1:26" ht="15" thickBot="1" x14ac:dyDescent="0.4">
      <c r="A39" s="198"/>
      <c r="B39" s="242"/>
      <c r="C39" s="126" t="s">
        <v>319</v>
      </c>
      <c r="D39" s="108" t="s">
        <v>289</v>
      </c>
      <c r="E39" s="255"/>
      <c r="F39" s="242"/>
      <c r="G39" s="242"/>
      <c r="H39" s="242"/>
      <c r="I39" s="256"/>
      <c r="J39" s="256"/>
      <c r="K39" s="256"/>
      <c r="L39" s="256"/>
      <c r="M39" s="256"/>
      <c r="N39" s="256"/>
      <c r="O39" s="247"/>
      <c r="P39" s="279"/>
      <c r="Q39" s="258"/>
      <c r="R39" s="258"/>
      <c r="S39" s="293"/>
      <c r="V39" s="252"/>
    </row>
    <row r="40" spans="1:26" ht="14.5" customHeight="1" x14ac:dyDescent="0.35">
      <c r="A40" s="196" t="s">
        <v>77</v>
      </c>
      <c r="B40" s="240" t="s">
        <v>99</v>
      </c>
      <c r="C40" s="122" t="s">
        <v>320</v>
      </c>
      <c r="D40" s="119" t="s">
        <v>281</v>
      </c>
      <c r="E40" s="253" t="s">
        <v>281</v>
      </c>
      <c r="F40" s="240">
        <f ca="1">COUNTIFS(INDIRECT("RAG!$C$"&amp;$V12&amp;":$BB$"&amp;$V12),F$11,RAG!$C$3:$BB$3,$B40)</f>
        <v>0</v>
      </c>
      <c r="G40" s="240">
        <f ca="1">COUNTIFS(INDIRECT("RAG!$C$"&amp;$V12&amp;":$BB$"&amp;$V12),G$11,RAG!$C$3:$BB$3,$B40)</f>
        <v>1</v>
      </c>
      <c r="H40" s="240">
        <f ca="1">COUNTIFS(INDIRECT("RAG!$C$"&amp;$V12&amp;":$BB$"&amp;$V12),H$11,RAG!$C$3:$BB$3,$B40)</f>
        <v>1</v>
      </c>
      <c r="I40" s="243" t="s">
        <v>282</v>
      </c>
      <c r="J40" s="243" t="s">
        <v>335</v>
      </c>
      <c r="K40" s="243" t="s">
        <v>321</v>
      </c>
      <c r="L40" s="243" t="s">
        <v>285</v>
      </c>
      <c r="M40" s="243" t="s">
        <v>286</v>
      </c>
      <c r="N40" s="243" t="s">
        <v>261</v>
      </c>
      <c r="O40" s="246" t="s">
        <v>795</v>
      </c>
      <c r="P40" s="231" t="s">
        <v>281</v>
      </c>
      <c r="Q40" s="234"/>
      <c r="R40" s="234" t="s">
        <v>757</v>
      </c>
      <c r="S40" s="293"/>
      <c r="V40" s="237"/>
      <c r="Z40" t="str">
        <f>IF(R40&gt;0,B40&amp;":"&amp;R40&amp;"
","")</f>
        <v xml:space="preserve">IIA5:Local Plan Policy HO5 Genuinely Affordable Housing requires sites over 10 units to provide 35-50% affordable housing, where possible.
</v>
      </c>
    </row>
    <row r="41" spans="1:26" ht="29" x14ac:dyDescent="0.35">
      <c r="A41" s="197"/>
      <c r="B41" s="241"/>
      <c r="C41" s="81" t="s">
        <v>322</v>
      </c>
      <c r="D41" s="108" t="s">
        <v>289</v>
      </c>
      <c r="E41" s="254"/>
      <c r="F41" s="241"/>
      <c r="G41" s="241"/>
      <c r="H41" s="241"/>
      <c r="I41" s="244"/>
      <c r="J41" s="244"/>
      <c r="K41" s="244"/>
      <c r="L41" s="244"/>
      <c r="M41" s="244"/>
      <c r="N41" s="244"/>
      <c r="O41" s="187"/>
      <c r="P41" s="232"/>
      <c r="Q41" s="235"/>
      <c r="R41" s="235"/>
      <c r="S41" s="293"/>
      <c r="V41" s="238"/>
    </row>
    <row r="42" spans="1:26" x14ac:dyDescent="0.35">
      <c r="A42" s="197"/>
      <c r="B42" s="241"/>
      <c r="C42" s="81" t="s">
        <v>323</v>
      </c>
      <c r="D42" s="108" t="s">
        <v>281</v>
      </c>
      <c r="E42" s="254"/>
      <c r="F42" s="241"/>
      <c r="G42" s="241"/>
      <c r="H42" s="241"/>
      <c r="I42" s="244"/>
      <c r="J42" s="244"/>
      <c r="K42" s="244"/>
      <c r="L42" s="244"/>
      <c r="M42" s="244"/>
      <c r="N42" s="244"/>
      <c r="O42" s="187"/>
      <c r="P42" s="232"/>
      <c r="Q42" s="235"/>
      <c r="R42" s="235"/>
      <c r="S42" s="293"/>
      <c r="V42" s="238"/>
    </row>
    <row r="43" spans="1:26" ht="29" x14ac:dyDescent="0.35">
      <c r="A43" s="197"/>
      <c r="B43" s="241"/>
      <c r="C43" s="81" t="s">
        <v>324</v>
      </c>
      <c r="D43" s="108" t="s">
        <v>289</v>
      </c>
      <c r="E43" s="254"/>
      <c r="F43" s="241"/>
      <c r="G43" s="241"/>
      <c r="H43" s="241"/>
      <c r="I43" s="244"/>
      <c r="J43" s="244"/>
      <c r="K43" s="244"/>
      <c r="L43" s="244"/>
      <c r="M43" s="244"/>
      <c r="N43" s="244"/>
      <c r="O43" s="187"/>
      <c r="P43" s="232"/>
      <c r="Q43" s="235"/>
      <c r="R43" s="235"/>
      <c r="S43" s="293"/>
      <c r="V43" s="238"/>
    </row>
    <row r="44" spans="1:26" ht="43.5" x14ac:dyDescent="0.35">
      <c r="A44" s="197"/>
      <c r="B44" s="241"/>
      <c r="C44" s="81" t="s">
        <v>325</v>
      </c>
      <c r="D44" s="108" t="s">
        <v>289</v>
      </c>
      <c r="E44" s="254"/>
      <c r="F44" s="241"/>
      <c r="G44" s="241"/>
      <c r="H44" s="241"/>
      <c r="I44" s="244"/>
      <c r="J44" s="244"/>
      <c r="K44" s="244"/>
      <c r="L44" s="244"/>
      <c r="M44" s="244"/>
      <c r="N44" s="244"/>
      <c r="O44" s="187"/>
      <c r="P44" s="232"/>
      <c r="Q44" s="235"/>
      <c r="R44" s="235"/>
      <c r="S44" s="293"/>
      <c r="V44" s="238"/>
    </row>
    <row r="45" spans="1:26" ht="29.5" thickBot="1" x14ac:dyDescent="0.4">
      <c r="A45" s="198"/>
      <c r="B45" s="242"/>
      <c r="C45" s="123" t="s">
        <v>326</v>
      </c>
      <c r="D45" s="108" t="s">
        <v>289</v>
      </c>
      <c r="E45" s="255"/>
      <c r="F45" s="242"/>
      <c r="G45" s="242"/>
      <c r="H45" s="242"/>
      <c r="I45" s="256"/>
      <c r="J45" s="256"/>
      <c r="K45" s="256"/>
      <c r="L45" s="256"/>
      <c r="M45" s="256"/>
      <c r="N45" s="256"/>
      <c r="O45" s="247"/>
      <c r="P45" s="248"/>
      <c r="Q45" s="258"/>
      <c r="R45" s="258"/>
      <c r="S45" s="293"/>
      <c r="V45" s="252"/>
    </row>
    <row r="46" spans="1:26" ht="29" x14ac:dyDescent="0.35">
      <c r="A46" s="196" t="s">
        <v>80</v>
      </c>
      <c r="B46" s="240" t="s">
        <v>100</v>
      </c>
      <c r="C46" s="122" t="s">
        <v>327</v>
      </c>
      <c r="D46" s="119" t="s">
        <v>281</v>
      </c>
      <c r="E46" s="253" t="s">
        <v>281</v>
      </c>
      <c r="F46" s="240">
        <f ca="1">COUNTIFS(INDIRECT("RAG!$C$"&amp;$V12&amp;":$BB$"&amp;$V12),F$11,RAG!$C$3:$BB$3,$B46)</f>
        <v>0</v>
      </c>
      <c r="G46" s="240">
        <f ca="1">COUNTIFS(INDIRECT("RAG!$C$"&amp;$V12&amp;":$BB$"&amp;$V12),G$11,RAG!$C$3:$BB$3,$B46)</f>
        <v>1</v>
      </c>
      <c r="H46" s="240">
        <f ca="1">COUNTIFS(INDIRECT("RAG!$C$"&amp;$V12&amp;":$BB$"&amp;$V12),H$11,RAG!$C$3:$BB$3,$B46)</f>
        <v>6</v>
      </c>
      <c r="I46" s="243" t="s">
        <v>282</v>
      </c>
      <c r="J46" s="243" t="s">
        <v>335</v>
      </c>
      <c r="K46" s="243" t="s">
        <v>284</v>
      </c>
      <c r="L46" s="243" t="s">
        <v>285</v>
      </c>
      <c r="M46" s="243" t="s">
        <v>286</v>
      </c>
      <c r="N46" s="243" t="s">
        <v>261</v>
      </c>
      <c r="O46" s="246" t="s">
        <v>457</v>
      </c>
      <c r="P46" s="277" t="s">
        <v>289</v>
      </c>
      <c r="Q46" s="234"/>
      <c r="R46" s="234" t="s">
        <v>312</v>
      </c>
      <c r="S46" s="293"/>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54"/>
      <c r="F47" s="241"/>
      <c r="G47" s="241"/>
      <c r="H47" s="241"/>
      <c r="I47" s="244"/>
      <c r="J47" s="244"/>
      <c r="K47" s="244"/>
      <c r="L47" s="244"/>
      <c r="M47" s="244"/>
      <c r="N47" s="244"/>
      <c r="O47" s="187"/>
      <c r="P47" s="278"/>
      <c r="Q47" s="235"/>
      <c r="R47" s="235"/>
      <c r="S47" s="293"/>
      <c r="V47" s="238"/>
    </row>
    <row r="48" spans="1:26" x14ac:dyDescent="0.35">
      <c r="A48" s="197"/>
      <c r="B48" s="241"/>
      <c r="C48" s="81" t="s">
        <v>329</v>
      </c>
      <c r="D48" s="108" t="s">
        <v>281</v>
      </c>
      <c r="E48" s="254"/>
      <c r="F48" s="241"/>
      <c r="G48" s="241"/>
      <c r="H48" s="241"/>
      <c r="I48" s="244"/>
      <c r="J48" s="244"/>
      <c r="K48" s="244"/>
      <c r="L48" s="244"/>
      <c r="M48" s="244"/>
      <c r="N48" s="244"/>
      <c r="O48" s="187"/>
      <c r="P48" s="278"/>
      <c r="Q48" s="235"/>
      <c r="R48" s="235"/>
      <c r="S48" s="293"/>
      <c r="V48" s="238"/>
    </row>
    <row r="49" spans="1:26" ht="14.5" customHeight="1" x14ac:dyDescent="0.35">
      <c r="A49" s="197"/>
      <c r="B49" s="241"/>
      <c r="C49" s="81" t="s">
        <v>330</v>
      </c>
      <c r="D49" s="108" t="s">
        <v>289</v>
      </c>
      <c r="E49" s="254"/>
      <c r="F49" s="241"/>
      <c r="G49" s="241"/>
      <c r="H49" s="241"/>
      <c r="I49" s="244"/>
      <c r="J49" s="244"/>
      <c r="K49" s="244"/>
      <c r="L49" s="244"/>
      <c r="M49" s="244"/>
      <c r="N49" s="244"/>
      <c r="O49" s="187"/>
      <c r="P49" s="278"/>
      <c r="Q49" s="235"/>
      <c r="R49" s="235"/>
      <c r="S49" s="293"/>
      <c r="V49" s="238"/>
    </row>
    <row r="50" spans="1:26" ht="83.15" customHeight="1" thickBot="1" x14ac:dyDescent="0.4">
      <c r="A50" s="198"/>
      <c r="B50" s="242"/>
      <c r="C50" s="123" t="s">
        <v>331</v>
      </c>
      <c r="D50" s="108" t="s">
        <v>289</v>
      </c>
      <c r="E50" s="255"/>
      <c r="F50" s="242"/>
      <c r="G50" s="242"/>
      <c r="H50" s="242"/>
      <c r="I50" s="256"/>
      <c r="J50" s="256"/>
      <c r="K50" s="256"/>
      <c r="L50" s="256"/>
      <c r="M50" s="256"/>
      <c r="N50" s="256"/>
      <c r="O50" s="247"/>
      <c r="P50" s="279"/>
      <c r="Q50" s="258"/>
      <c r="R50" s="258"/>
      <c r="S50" s="293"/>
      <c r="V50" s="252"/>
    </row>
    <row r="51" spans="1:26" ht="43.5" customHeight="1" x14ac:dyDescent="0.35">
      <c r="A51" s="196" t="s">
        <v>81</v>
      </c>
      <c r="B51" s="240" t="s">
        <v>101</v>
      </c>
      <c r="C51" s="122" t="s">
        <v>332</v>
      </c>
      <c r="D51" s="119" t="s">
        <v>281</v>
      </c>
      <c r="E51" s="253" t="s">
        <v>281</v>
      </c>
      <c r="F51" s="240">
        <f ca="1">COUNTIFS(INDIRECT("RAG!$C$"&amp;$V12&amp;":$BB$"&amp;$V12),F$11,RAG!$C$3:$BB$3,$B51)</f>
        <v>0</v>
      </c>
      <c r="G51" s="240">
        <f ca="1">COUNTIFS(INDIRECT("RAG!$C$"&amp;$V12&amp;":$BB$"&amp;$V12),G$11,RAG!$C$3:$BB$3,$B51)</f>
        <v>0</v>
      </c>
      <c r="H51" s="240">
        <f ca="1">COUNTIFS(INDIRECT("RAG!$C$"&amp;$V12&amp;":$BB$"&amp;$V12),H$11,RAG!$C$3:$BB$3,$B51)</f>
        <v>4</v>
      </c>
      <c r="I51" s="280" t="s">
        <v>231</v>
      </c>
      <c r="J51" s="280" t="s">
        <v>231</v>
      </c>
      <c r="K51" s="280" t="s">
        <v>231</v>
      </c>
      <c r="L51" s="280" t="s">
        <v>231</v>
      </c>
      <c r="M51" s="280" t="s">
        <v>231</v>
      </c>
      <c r="N51" s="280" t="s">
        <v>262</v>
      </c>
      <c r="O51" s="262" t="s">
        <v>796</v>
      </c>
      <c r="P51" s="231" t="s">
        <v>289</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69.650000000000006" customHeight="1" thickBot="1" x14ac:dyDescent="0.4">
      <c r="A52" s="198"/>
      <c r="B52" s="242"/>
      <c r="C52" s="123" t="s">
        <v>333</v>
      </c>
      <c r="D52" s="108" t="s">
        <v>281</v>
      </c>
      <c r="E52" s="255"/>
      <c r="F52" s="242"/>
      <c r="G52" s="242"/>
      <c r="H52" s="242"/>
      <c r="I52" s="281"/>
      <c r="J52" s="281"/>
      <c r="K52" s="281"/>
      <c r="L52" s="281"/>
      <c r="M52" s="281"/>
      <c r="N52" s="281"/>
      <c r="O52" s="264"/>
      <c r="P52" s="248"/>
      <c r="Q52" s="258"/>
      <c r="R52" s="258"/>
      <c r="S52" s="293"/>
      <c r="V52" s="252"/>
    </row>
    <row r="53" spans="1:26" ht="29" x14ac:dyDescent="0.35">
      <c r="A53" s="196" t="s">
        <v>83</v>
      </c>
      <c r="B53" s="240" t="s">
        <v>102</v>
      </c>
      <c r="C53" s="119" t="s">
        <v>334</v>
      </c>
      <c r="D53" s="119" t="s">
        <v>289</v>
      </c>
      <c r="E53" s="265" t="s">
        <v>281</v>
      </c>
      <c r="F53" s="259">
        <f ca="1">COUNTIFS(INDIRECT("RAG!$C$"&amp;$V12&amp;":$BB$"&amp;$V12),F$11,RAG!$C$3:$BB$3,$B53)</f>
        <v>0</v>
      </c>
      <c r="G53" s="259">
        <f ca="1">COUNTIFS(INDIRECT("RAG!$C$"&amp;$V12&amp;":$BB$"&amp;$V12),G$11,RAG!$C$3:$BB$3,$B53)</f>
        <v>1</v>
      </c>
      <c r="H53" s="259">
        <f ca="1">COUNTIFS(INDIRECT("RAG!$C$"&amp;$V12&amp;":$BB$"&amp;$V12),H$11,RAG!$C$3:$BB$3,$B53)</f>
        <v>0</v>
      </c>
      <c r="I53" s="243" t="s">
        <v>282</v>
      </c>
      <c r="J53" s="243" t="s">
        <v>335</v>
      </c>
      <c r="K53" s="243" t="s">
        <v>284</v>
      </c>
      <c r="L53" s="243" t="s">
        <v>285</v>
      </c>
      <c r="M53" s="243" t="s">
        <v>286</v>
      </c>
      <c r="N53" s="243" t="s">
        <v>261</v>
      </c>
      <c r="O53" s="246" t="s">
        <v>530</v>
      </c>
      <c r="P53" s="231" t="s">
        <v>289</v>
      </c>
      <c r="Q53" s="249"/>
      <c r="R53" s="234" t="s">
        <v>525</v>
      </c>
      <c r="S53" s="292"/>
      <c r="V53" s="237"/>
      <c r="Z53" t="str">
        <f>IF(R53&gt;0,B53&amp;":"&amp;R53&amp;"
","")</f>
        <v xml:space="preserve">IIA8:Local Plan Policy CN2: Energy Infrastructure requires electric vehicle charging to be provided on site, if car parking is proposed.
</v>
      </c>
    </row>
    <row r="54" spans="1:26" x14ac:dyDescent="0.35">
      <c r="A54" s="197"/>
      <c r="B54" s="241"/>
      <c r="C54" s="108" t="s">
        <v>336</v>
      </c>
      <c r="D54" s="108" t="s">
        <v>281</v>
      </c>
      <c r="E54" s="266"/>
      <c r="F54" s="260"/>
      <c r="G54" s="260"/>
      <c r="H54" s="260"/>
      <c r="I54" s="244"/>
      <c r="J54" s="244"/>
      <c r="K54" s="244"/>
      <c r="L54" s="244"/>
      <c r="M54" s="244"/>
      <c r="N54" s="244"/>
      <c r="O54" s="187"/>
      <c r="P54" s="232"/>
      <c r="Q54" s="250"/>
      <c r="R54" s="235"/>
      <c r="S54" s="292"/>
      <c r="V54" s="238"/>
    </row>
    <row r="55" spans="1:26" x14ac:dyDescent="0.35">
      <c r="A55" s="197"/>
      <c r="B55" s="241"/>
      <c r="C55" s="127" t="s">
        <v>337</v>
      </c>
      <c r="D55" s="108" t="s">
        <v>289</v>
      </c>
      <c r="E55" s="266"/>
      <c r="F55" s="260"/>
      <c r="G55" s="260"/>
      <c r="H55" s="260"/>
      <c r="I55" s="244"/>
      <c r="J55" s="244"/>
      <c r="K55" s="244"/>
      <c r="L55" s="244"/>
      <c r="M55" s="244"/>
      <c r="N55" s="244"/>
      <c r="O55" s="187"/>
      <c r="P55" s="232"/>
      <c r="Q55" s="250"/>
      <c r="R55" s="235"/>
      <c r="S55" s="292"/>
      <c r="V55" s="238"/>
    </row>
    <row r="56" spans="1:26" x14ac:dyDescent="0.35">
      <c r="A56" s="197"/>
      <c r="B56" s="241"/>
      <c r="C56" s="108" t="s">
        <v>338</v>
      </c>
      <c r="D56" s="108" t="s">
        <v>289</v>
      </c>
      <c r="E56" s="266"/>
      <c r="F56" s="260"/>
      <c r="G56" s="260"/>
      <c r="H56" s="260"/>
      <c r="I56" s="244"/>
      <c r="J56" s="244"/>
      <c r="K56" s="244"/>
      <c r="L56" s="244"/>
      <c r="M56" s="244"/>
      <c r="N56" s="244"/>
      <c r="O56" s="187"/>
      <c r="P56" s="232"/>
      <c r="Q56" s="250"/>
      <c r="R56" s="235"/>
      <c r="S56" s="292"/>
      <c r="V56" s="238"/>
    </row>
    <row r="57" spans="1:26" ht="112" customHeight="1" thickBot="1" x14ac:dyDescent="0.4">
      <c r="A57" s="198"/>
      <c r="B57" s="242"/>
      <c r="C57" s="121" t="s">
        <v>339</v>
      </c>
      <c r="D57" s="108" t="s">
        <v>281</v>
      </c>
      <c r="E57" s="267"/>
      <c r="F57" s="261"/>
      <c r="G57" s="261"/>
      <c r="H57" s="261"/>
      <c r="I57" s="256"/>
      <c r="J57" s="256"/>
      <c r="K57" s="256"/>
      <c r="L57" s="256"/>
      <c r="M57" s="256"/>
      <c r="N57" s="256"/>
      <c r="O57" s="247"/>
      <c r="P57" s="248"/>
      <c r="Q57" s="251"/>
      <c r="R57" s="258"/>
      <c r="S57" s="292"/>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1</v>
      </c>
      <c r="H58" s="259">
        <f ca="1">COUNTIFS(INDIRECT("RAG!$C$"&amp;$V12&amp;":$BB$"&amp;$V12),H$11,RAG!$C$3:$BB$3,$B58)</f>
        <v>1</v>
      </c>
      <c r="I58" s="243" t="s">
        <v>282</v>
      </c>
      <c r="J58" s="243" t="s">
        <v>335</v>
      </c>
      <c r="K58" s="243" t="s">
        <v>284</v>
      </c>
      <c r="L58" s="243" t="s">
        <v>285</v>
      </c>
      <c r="M58" s="243" t="s">
        <v>286</v>
      </c>
      <c r="N58" s="243" t="s">
        <v>261</v>
      </c>
      <c r="O58" s="246" t="s">
        <v>792</v>
      </c>
      <c r="P58" s="231" t="s">
        <v>289</v>
      </c>
      <c r="Q58" s="249"/>
      <c r="R58" s="234" t="s">
        <v>524</v>
      </c>
      <c r="S58" s="293"/>
      <c r="V58" s="237"/>
      <c r="Z58" t="str">
        <f>IF(R58&gt;0,B58&amp;":"&amp;R58&amp;"
","")</f>
        <v xml:space="preserve">IIA9:Local Plan Policy CN4: Sustainable Drainage requires sites to incorporate natural flood risk solutions, such as SUDs.
</v>
      </c>
    </row>
    <row r="59" spans="1:26" ht="14.5" customHeight="1" x14ac:dyDescent="0.35">
      <c r="A59" s="197"/>
      <c r="B59" s="241"/>
      <c r="C59" s="109" t="s">
        <v>341</v>
      </c>
      <c r="D59" s="108" t="s">
        <v>289</v>
      </c>
      <c r="E59" s="266"/>
      <c r="F59" s="260"/>
      <c r="G59" s="260"/>
      <c r="H59" s="260"/>
      <c r="I59" s="244"/>
      <c r="J59" s="244"/>
      <c r="K59" s="244"/>
      <c r="L59" s="244"/>
      <c r="M59" s="244"/>
      <c r="N59" s="244"/>
      <c r="O59" s="187"/>
      <c r="P59" s="232"/>
      <c r="Q59" s="250"/>
      <c r="R59" s="235"/>
      <c r="S59" s="293"/>
      <c r="V59" s="238"/>
    </row>
    <row r="60" spans="1:26" ht="29.5" thickBot="1" x14ac:dyDescent="0.4">
      <c r="A60" s="198"/>
      <c r="B60" s="242"/>
      <c r="C60" s="129" t="s">
        <v>342</v>
      </c>
      <c r="D60" s="108" t="s">
        <v>289</v>
      </c>
      <c r="E60" s="267"/>
      <c r="F60" s="261"/>
      <c r="G60" s="261"/>
      <c r="H60" s="261"/>
      <c r="I60" s="256"/>
      <c r="J60" s="256"/>
      <c r="K60" s="256"/>
      <c r="L60" s="256"/>
      <c r="M60" s="256"/>
      <c r="N60" s="256"/>
      <c r="O60" s="247"/>
      <c r="P60" s="248"/>
      <c r="Q60" s="251"/>
      <c r="R60" s="258"/>
      <c r="S60" s="293"/>
      <c r="V60" s="252"/>
    </row>
    <row r="61" spans="1:26" ht="14.5" customHeight="1" x14ac:dyDescent="0.35">
      <c r="A61" s="196" t="s">
        <v>85</v>
      </c>
      <c r="B61" s="240" t="s">
        <v>104</v>
      </c>
      <c r="C61" s="119" t="s">
        <v>343</v>
      </c>
      <c r="D61" s="119" t="s">
        <v>281</v>
      </c>
      <c r="E61" s="265" t="s">
        <v>281</v>
      </c>
      <c r="F61" s="259">
        <f ca="1">COUNTIFS(INDIRECT("RAG!$C$"&amp;$V12&amp;":$BB$"&amp;$V12),F$11,RAG!$C$3:$BB$3,$B61)</f>
        <v>0</v>
      </c>
      <c r="G61" s="259">
        <f ca="1">COUNTIFS(INDIRECT("RAG!$C$"&amp;$V12&amp;":$BB$"&amp;$V12),G$11,RAG!$C$3:$BB$3,$B61)</f>
        <v>0</v>
      </c>
      <c r="H61" s="259">
        <f ca="1">COUNTIFS(INDIRECT("RAG!$C$"&amp;$V12&amp;":$BB$"&amp;$V12),H$11,RAG!$C$3:$BB$3,$B61)</f>
        <v>5</v>
      </c>
      <c r="I61" s="243" t="s">
        <v>282</v>
      </c>
      <c r="J61" s="243" t="s">
        <v>335</v>
      </c>
      <c r="K61" s="243" t="s">
        <v>284</v>
      </c>
      <c r="L61" s="243" t="s">
        <v>285</v>
      </c>
      <c r="M61" s="243" t="s">
        <v>286</v>
      </c>
      <c r="N61" s="243" t="s">
        <v>261</v>
      </c>
      <c r="O61" s="246" t="s">
        <v>667</v>
      </c>
      <c r="P61" s="231" t="s">
        <v>289</v>
      </c>
      <c r="Q61" s="277"/>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44"/>
      <c r="J62" s="244"/>
      <c r="K62" s="244"/>
      <c r="L62" s="244"/>
      <c r="M62" s="244"/>
      <c r="N62" s="244"/>
      <c r="O62" s="187"/>
      <c r="P62" s="232"/>
      <c r="Q62" s="278"/>
      <c r="R62" s="272"/>
      <c r="S62" s="293"/>
      <c r="V62" s="275"/>
    </row>
    <row r="63" spans="1:26" x14ac:dyDescent="0.35">
      <c r="A63" s="197"/>
      <c r="B63" s="241"/>
      <c r="C63" s="108" t="s">
        <v>345</v>
      </c>
      <c r="D63" s="108" t="s">
        <v>281</v>
      </c>
      <c r="E63" s="266"/>
      <c r="F63" s="260"/>
      <c r="G63" s="260"/>
      <c r="H63" s="260"/>
      <c r="I63" s="244"/>
      <c r="J63" s="244"/>
      <c r="K63" s="244"/>
      <c r="L63" s="244"/>
      <c r="M63" s="244"/>
      <c r="N63" s="244"/>
      <c r="O63" s="187"/>
      <c r="P63" s="232"/>
      <c r="Q63" s="278"/>
      <c r="R63" s="272"/>
      <c r="S63" s="293"/>
      <c r="V63" s="275"/>
    </row>
    <row r="64" spans="1:26" x14ac:dyDescent="0.35">
      <c r="A64" s="197"/>
      <c r="B64" s="241"/>
      <c r="C64" s="108" t="s">
        <v>346</v>
      </c>
      <c r="D64" s="108" t="s">
        <v>281</v>
      </c>
      <c r="E64" s="266"/>
      <c r="F64" s="260"/>
      <c r="G64" s="260"/>
      <c r="H64" s="260"/>
      <c r="I64" s="244"/>
      <c r="J64" s="244"/>
      <c r="K64" s="244"/>
      <c r="L64" s="244"/>
      <c r="M64" s="244"/>
      <c r="N64" s="244"/>
      <c r="O64" s="187"/>
      <c r="P64" s="232"/>
      <c r="Q64" s="278"/>
      <c r="R64" s="272"/>
      <c r="S64" s="293"/>
      <c r="V64" s="275"/>
    </row>
    <row r="65" spans="1:26" x14ac:dyDescent="0.35">
      <c r="A65" s="197"/>
      <c r="B65" s="241"/>
      <c r="C65" s="108" t="s">
        <v>347</v>
      </c>
      <c r="D65" s="108" t="s">
        <v>289</v>
      </c>
      <c r="E65" s="266"/>
      <c r="F65" s="260"/>
      <c r="G65" s="260"/>
      <c r="H65" s="260"/>
      <c r="I65" s="244"/>
      <c r="J65" s="244"/>
      <c r="K65" s="244"/>
      <c r="L65" s="244"/>
      <c r="M65" s="244"/>
      <c r="N65" s="244"/>
      <c r="O65" s="187"/>
      <c r="P65" s="232"/>
      <c r="Q65" s="278"/>
      <c r="R65" s="272"/>
      <c r="S65" s="293"/>
      <c r="V65" s="275"/>
    </row>
    <row r="66" spans="1:26" x14ac:dyDescent="0.35">
      <c r="A66" s="197"/>
      <c r="B66" s="241"/>
      <c r="C66" s="108" t="s">
        <v>348</v>
      </c>
      <c r="D66" s="108" t="s">
        <v>289</v>
      </c>
      <c r="E66" s="266"/>
      <c r="F66" s="260"/>
      <c r="G66" s="260"/>
      <c r="H66" s="260"/>
      <c r="I66" s="244"/>
      <c r="J66" s="244"/>
      <c r="K66" s="244"/>
      <c r="L66" s="244"/>
      <c r="M66" s="244"/>
      <c r="N66" s="244"/>
      <c r="O66" s="187"/>
      <c r="P66" s="232"/>
      <c r="Q66" s="278"/>
      <c r="R66" s="272"/>
      <c r="S66" s="293"/>
      <c r="V66" s="275"/>
    </row>
    <row r="67" spans="1:26" ht="29" x14ac:dyDescent="0.35">
      <c r="A67" s="197"/>
      <c r="B67" s="241"/>
      <c r="C67" s="108" t="s">
        <v>349</v>
      </c>
      <c r="D67" s="108" t="s">
        <v>289</v>
      </c>
      <c r="E67" s="266"/>
      <c r="F67" s="260"/>
      <c r="G67" s="260"/>
      <c r="H67" s="260"/>
      <c r="I67" s="244"/>
      <c r="J67" s="244"/>
      <c r="K67" s="244"/>
      <c r="L67" s="244"/>
      <c r="M67" s="244"/>
      <c r="N67" s="244"/>
      <c r="O67" s="187"/>
      <c r="P67" s="232"/>
      <c r="Q67" s="278"/>
      <c r="R67" s="272"/>
      <c r="S67" s="293"/>
      <c r="V67" s="275"/>
    </row>
    <row r="68" spans="1:26" ht="95.5" customHeight="1" thickBot="1" x14ac:dyDescent="0.4">
      <c r="A68" s="198"/>
      <c r="B68" s="242"/>
      <c r="C68" s="121" t="s">
        <v>350</v>
      </c>
      <c r="D68" s="108" t="s">
        <v>281</v>
      </c>
      <c r="E68" s="267"/>
      <c r="F68" s="261"/>
      <c r="G68" s="261"/>
      <c r="H68" s="261"/>
      <c r="I68" s="256"/>
      <c r="J68" s="256"/>
      <c r="K68" s="256"/>
      <c r="L68" s="256"/>
      <c r="M68" s="256"/>
      <c r="N68" s="256"/>
      <c r="O68" s="247"/>
      <c r="P68" s="248"/>
      <c r="Q68" s="279"/>
      <c r="R68" s="273"/>
      <c r="S68" s="293"/>
      <c r="V68" s="276"/>
    </row>
    <row r="69" spans="1:26" ht="14.5" customHeight="1" x14ac:dyDescent="0.35">
      <c r="A69" s="196" t="s">
        <v>599</v>
      </c>
      <c r="B69" s="240" t="s">
        <v>105</v>
      </c>
      <c r="C69" s="124" t="s">
        <v>738</v>
      </c>
      <c r="D69" s="119" t="s">
        <v>281</v>
      </c>
      <c r="E69" s="265" t="s">
        <v>281</v>
      </c>
      <c r="F69" s="259">
        <f ca="1">COUNTIFS(INDIRECT("RAG!$C$"&amp;$V12&amp;":$BB$"&amp;$V12),F$11,RAG!$C$3:$BB$3,$B69)</f>
        <v>1</v>
      </c>
      <c r="G69" s="259">
        <f ca="1">COUNTIFS(INDIRECT("RAG!$C$"&amp;$V12&amp;":$BB$"&amp;$V12),G$11,RAG!$C$3:$BB$3,$B69)</f>
        <v>0</v>
      </c>
      <c r="H69" s="259">
        <f ca="1">COUNTIFS(INDIRECT("RAG!$C$"&amp;$V12&amp;":$BB$"&amp;$V12),H$11,RAG!$C$3:$BB$3,$B69)</f>
        <v>5</v>
      </c>
      <c r="I69" s="243" t="s">
        <v>282</v>
      </c>
      <c r="J69" s="243" t="s">
        <v>335</v>
      </c>
      <c r="K69" s="243" t="s">
        <v>284</v>
      </c>
      <c r="L69" s="243" t="s">
        <v>285</v>
      </c>
      <c r="M69" s="243" t="s">
        <v>286</v>
      </c>
      <c r="N69" s="243" t="s">
        <v>264</v>
      </c>
      <c r="O69" s="262" t="s">
        <v>797</v>
      </c>
      <c r="P69" s="231" t="s">
        <v>281</v>
      </c>
      <c r="Q69" s="234" t="s">
        <v>351</v>
      </c>
      <c r="R69" s="234"/>
      <c r="S69" s="293"/>
      <c r="V69" s="237"/>
      <c r="Z69" t="str">
        <f>IF(R69&gt;0,B69&amp;":"&amp;R69&amp;"
","")</f>
        <v/>
      </c>
    </row>
    <row r="70" spans="1:26" x14ac:dyDescent="0.35">
      <c r="A70" s="197"/>
      <c r="B70" s="241"/>
      <c r="C70" s="125" t="s">
        <v>352</v>
      </c>
      <c r="D70" s="108" t="s">
        <v>281</v>
      </c>
      <c r="E70" s="266"/>
      <c r="F70" s="260"/>
      <c r="G70" s="260"/>
      <c r="H70" s="260"/>
      <c r="I70" s="244"/>
      <c r="J70" s="244"/>
      <c r="K70" s="244"/>
      <c r="L70" s="244"/>
      <c r="M70" s="244"/>
      <c r="N70" s="244"/>
      <c r="O70" s="263"/>
      <c r="P70" s="232"/>
      <c r="Q70" s="235"/>
      <c r="R70" s="235"/>
      <c r="S70" s="293"/>
      <c r="V70" s="238"/>
    </row>
    <row r="71" spans="1:26" ht="29" x14ac:dyDescent="0.35">
      <c r="A71" s="197"/>
      <c r="B71" s="241"/>
      <c r="C71" s="125" t="s">
        <v>353</v>
      </c>
      <c r="D71" s="108" t="s">
        <v>289</v>
      </c>
      <c r="E71" s="266"/>
      <c r="F71" s="260"/>
      <c r="G71" s="260"/>
      <c r="H71" s="260"/>
      <c r="I71" s="244"/>
      <c r="J71" s="244"/>
      <c r="K71" s="244"/>
      <c r="L71" s="244"/>
      <c r="M71" s="244"/>
      <c r="N71" s="244"/>
      <c r="O71" s="263"/>
      <c r="P71" s="232"/>
      <c r="Q71" s="235"/>
      <c r="R71" s="235"/>
      <c r="S71" s="293"/>
      <c r="V71" s="238"/>
    </row>
    <row r="72" spans="1:26" x14ac:dyDescent="0.35">
      <c r="A72" s="197"/>
      <c r="B72" s="241"/>
      <c r="C72" s="125" t="s">
        <v>354</v>
      </c>
      <c r="D72" s="108" t="s">
        <v>289</v>
      </c>
      <c r="E72" s="266"/>
      <c r="F72" s="260"/>
      <c r="G72" s="260"/>
      <c r="H72" s="260"/>
      <c r="I72" s="244"/>
      <c r="J72" s="244"/>
      <c r="K72" s="244"/>
      <c r="L72" s="244"/>
      <c r="M72" s="244"/>
      <c r="N72" s="244"/>
      <c r="O72" s="263"/>
      <c r="P72" s="232"/>
      <c r="Q72" s="235"/>
      <c r="R72" s="235"/>
      <c r="S72" s="293"/>
      <c r="V72" s="238"/>
    </row>
    <row r="73" spans="1:26" x14ac:dyDescent="0.35">
      <c r="A73" s="197"/>
      <c r="B73" s="241"/>
      <c r="C73" s="125" t="s">
        <v>739</v>
      </c>
      <c r="D73" s="108" t="s">
        <v>289</v>
      </c>
      <c r="E73" s="266"/>
      <c r="F73" s="260"/>
      <c r="G73" s="260"/>
      <c r="H73" s="260"/>
      <c r="I73" s="244"/>
      <c r="J73" s="244"/>
      <c r="K73" s="244"/>
      <c r="L73" s="244"/>
      <c r="M73" s="244"/>
      <c r="N73" s="244"/>
      <c r="O73" s="263"/>
      <c r="P73" s="232"/>
      <c r="Q73" s="235"/>
      <c r="R73" s="235"/>
      <c r="S73" s="293"/>
      <c r="V73" s="238"/>
    </row>
    <row r="74" spans="1:26" x14ac:dyDescent="0.35">
      <c r="A74" s="197"/>
      <c r="B74" s="241"/>
      <c r="C74" s="125" t="s">
        <v>355</v>
      </c>
      <c r="D74" s="108" t="s">
        <v>289</v>
      </c>
      <c r="E74" s="266"/>
      <c r="F74" s="260"/>
      <c r="G74" s="260"/>
      <c r="H74" s="260"/>
      <c r="I74" s="244"/>
      <c r="J74" s="244"/>
      <c r="K74" s="244"/>
      <c r="L74" s="244"/>
      <c r="M74" s="244"/>
      <c r="N74" s="244"/>
      <c r="O74" s="263"/>
      <c r="P74" s="232"/>
      <c r="Q74" s="235"/>
      <c r="R74" s="235"/>
      <c r="S74" s="293"/>
      <c r="V74" s="238"/>
    </row>
    <row r="75" spans="1:26" ht="25" customHeight="1" thickBot="1" x14ac:dyDescent="0.4">
      <c r="A75" s="198"/>
      <c r="B75" s="242"/>
      <c r="C75" s="126" t="s">
        <v>356</v>
      </c>
      <c r="D75" s="108" t="s">
        <v>289</v>
      </c>
      <c r="E75" s="267"/>
      <c r="F75" s="261"/>
      <c r="G75" s="261"/>
      <c r="H75" s="261"/>
      <c r="I75" s="256"/>
      <c r="J75" s="256"/>
      <c r="K75" s="256"/>
      <c r="L75" s="256"/>
      <c r="M75" s="256"/>
      <c r="N75" s="256"/>
      <c r="O75" s="264"/>
      <c r="P75" s="248"/>
      <c r="Q75" s="258"/>
      <c r="R75" s="258"/>
      <c r="S75" s="293"/>
      <c r="V75" s="252"/>
    </row>
    <row r="76" spans="1:26" ht="14.5" customHeight="1" x14ac:dyDescent="0.35">
      <c r="A76" s="196" t="s">
        <v>87</v>
      </c>
      <c r="B76" s="240" t="s">
        <v>106</v>
      </c>
      <c r="C76" s="124" t="s">
        <v>357</v>
      </c>
      <c r="D76" s="119" t="s">
        <v>281</v>
      </c>
      <c r="E76" s="265" t="s">
        <v>281</v>
      </c>
      <c r="F76" s="259">
        <f ca="1">COUNTIFS(INDIRECT("RAG!$C$"&amp;$V12&amp;":$BB$"&amp;$V12),F$11,RAG!$C$3:$BB$3,$B76)</f>
        <v>1</v>
      </c>
      <c r="G76" s="259">
        <f ca="1">COUNTIFS(INDIRECT("RAG!$C$"&amp;$V12&amp;":$BB$"&amp;$V12),G$11,RAG!$C$3:$BB$3,$B76)</f>
        <v>0</v>
      </c>
      <c r="H76" s="259">
        <f ca="1">COUNTIFS(INDIRECT("RAG!$C$"&amp;$V12&amp;":$BB$"&amp;$V12),H$11,RAG!$C$3:$BB$3,$B76)</f>
        <v>3</v>
      </c>
      <c r="I76" s="243" t="s">
        <v>231</v>
      </c>
      <c r="J76" s="243" t="s">
        <v>231</v>
      </c>
      <c r="K76" s="243" t="s">
        <v>231</v>
      </c>
      <c r="L76" s="243" t="s">
        <v>231</v>
      </c>
      <c r="M76" s="243" t="s">
        <v>231</v>
      </c>
      <c r="N76" s="243" t="s">
        <v>262</v>
      </c>
      <c r="O76" s="268" t="s">
        <v>518</v>
      </c>
      <c r="P76" s="231" t="s">
        <v>289</v>
      </c>
      <c r="Q76" s="234"/>
      <c r="R76" s="234" t="s">
        <v>392</v>
      </c>
      <c r="S76" s="293"/>
      <c r="V76" s="237"/>
      <c r="Z76" t="str">
        <f>IF(R76&gt;0,B76&amp;":"&amp;R76&amp;"
","")</f>
        <v xml:space="preserve">IIA12:Local Plan Policy GR1 Achieving a High Standard of Development
Design and Layout Considerations requires all development proposals to respect the character and landscape of which it is built in.
</v>
      </c>
    </row>
    <row r="77" spans="1:26" x14ac:dyDescent="0.35">
      <c r="A77" s="197"/>
      <c r="B77" s="241"/>
      <c r="C77" s="125" t="s">
        <v>359</v>
      </c>
      <c r="D77" s="108" t="s">
        <v>289</v>
      </c>
      <c r="E77" s="266"/>
      <c r="F77" s="260"/>
      <c r="G77" s="260"/>
      <c r="H77" s="260"/>
      <c r="I77" s="244"/>
      <c r="J77" s="244"/>
      <c r="K77" s="244"/>
      <c r="L77" s="244"/>
      <c r="M77" s="244"/>
      <c r="N77" s="244"/>
      <c r="O77" s="269"/>
      <c r="P77" s="232"/>
      <c r="Q77" s="235"/>
      <c r="R77" s="235"/>
      <c r="S77" s="293"/>
      <c r="V77" s="238"/>
    </row>
    <row r="78" spans="1:26" x14ac:dyDescent="0.35">
      <c r="A78" s="197"/>
      <c r="B78" s="241"/>
      <c r="C78" s="125" t="s">
        <v>360</v>
      </c>
      <c r="D78" s="108" t="s">
        <v>281</v>
      </c>
      <c r="E78" s="266"/>
      <c r="F78" s="260"/>
      <c r="G78" s="260"/>
      <c r="H78" s="260"/>
      <c r="I78" s="244"/>
      <c r="J78" s="244"/>
      <c r="K78" s="244"/>
      <c r="L78" s="244"/>
      <c r="M78" s="244"/>
      <c r="N78" s="244"/>
      <c r="O78" s="269"/>
      <c r="P78" s="232"/>
      <c r="Q78" s="235"/>
      <c r="R78" s="235"/>
      <c r="S78" s="293"/>
      <c r="V78" s="238"/>
    </row>
    <row r="79" spans="1:26" x14ac:dyDescent="0.35">
      <c r="A79" s="197"/>
      <c r="B79" s="241"/>
      <c r="C79" s="125" t="s">
        <v>361</v>
      </c>
      <c r="D79" s="108" t="s">
        <v>281</v>
      </c>
      <c r="E79" s="266"/>
      <c r="F79" s="260"/>
      <c r="G79" s="260"/>
      <c r="H79" s="260"/>
      <c r="I79" s="244"/>
      <c r="J79" s="244"/>
      <c r="K79" s="244"/>
      <c r="L79" s="244"/>
      <c r="M79" s="244"/>
      <c r="N79" s="244"/>
      <c r="O79" s="269"/>
      <c r="P79" s="232"/>
      <c r="Q79" s="235"/>
      <c r="R79" s="235"/>
      <c r="S79" s="293"/>
      <c r="V79" s="238"/>
    </row>
    <row r="80" spans="1:26" ht="71.5" customHeight="1" thickBot="1" x14ac:dyDescent="0.4">
      <c r="A80" s="198"/>
      <c r="B80" s="242"/>
      <c r="C80" s="130" t="s">
        <v>362</v>
      </c>
      <c r="D80" s="108" t="s">
        <v>289</v>
      </c>
      <c r="E80" s="267"/>
      <c r="F80" s="261"/>
      <c r="G80" s="261"/>
      <c r="H80" s="261"/>
      <c r="I80" s="256"/>
      <c r="J80" s="256"/>
      <c r="K80" s="256"/>
      <c r="L80" s="256"/>
      <c r="M80" s="256"/>
      <c r="N80" s="256"/>
      <c r="O80" s="270"/>
      <c r="P80" s="248"/>
      <c r="Q80" s="258"/>
      <c r="R80" s="258"/>
      <c r="S80" s="293"/>
      <c r="V80" s="252"/>
    </row>
    <row r="81" spans="1:26" ht="14.5" customHeight="1"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1</v>
      </c>
      <c r="H81" s="240">
        <f ca="1">COUNTIFS(INDIRECT("RAG!$C$"&amp;$V12&amp;":$BB$"&amp;$V12),H$11,RAG!$C$3:$BB$3,$B81)</f>
        <v>4</v>
      </c>
      <c r="I81" s="243" t="s">
        <v>231</v>
      </c>
      <c r="J81" s="243" t="s">
        <v>231</v>
      </c>
      <c r="K81" s="243" t="s">
        <v>231</v>
      </c>
      <c r="L81" s="243" t="s">
        <v>231</v>
      </c>
      <c r="M81" s="243" t="s">
        <v>231</v>
      </c>
      <c r="N81" s="243" t="s">
        <v>262</v>
      </c>
      <c r="O81" s="246" t="s">
        <v>943</v>
      </c>
      <c r="P81" s="231" t="s">
        <v>289</v>
      </c>
      <c r="Q81" s="234"/>
      <c r="R81" s="234" t="s">
        <v>938</v>
      </c>
      <c r="S81" s="294"/>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54"/>
      <c r="F82" s="241"/>
      <c r="G82" s="241"/>
      <c r="H82" s="241"/>
      <c r="I82" s="244"/>
      <c r="J82" s="244"/>
      <c r="K82" s="244"/>
      <c r="L82" s="244"/>
      <c r="M82" s="244"/>
      <c r="N82" s="244"/>
      <c r="O82" s="187"/>
      <c r="P82" s="232"/>
      <c r="Q82" s="235"/>
      <c r="R82" s="235"/>
      <c r="S82" s="294"/>
      <c r="V82" s="238"/>
    </row>
    <row r="83" spans="1:26" x14ac:dyDescent="0.35">
      <c r="A83" s="201"/>
      <c r="B83" s="241"/>
      <c r="C83" s="125" t="s">
        <v>365</v>
      </c>
      <c r="D83" s="108" t="s">
        <v>289</v>
      </c>
      <c r="E83" s="254"/>
      <c r="F83" s="241"/>
      <c r="G83" s="241"/>
      <c r="H83" s="241"/>
      <c r="I83" s="244"/>
      <c r="J83" s="244"/>
      <c r="K83" s="244"/>
      <c r="L83" s="244"/>
      <c r="M83" s="244"/>
      <c r="N83" s="244"/>
      <c r="O83" s="187"/>
      <c r="P83" s="232"/>
      <c r="Q83" s="235"/>
      <c r="R83" s="235"/>
      <c r="S83" s="294"/>
      <c r="V83" s="238"/>
    </row>
    <row r="84" spans="1:26" x14ac:dyDescent="0.35">
      <c r="A84" s="201"/>
      <c r="B84" s="241"/>
      <c r="C84" s="131" t="s">
        <v>366</v>
      </c>
      <c r="D84" s="108" t="s">
        <v>289</v>
      </c>
      <c r="E84" s="254"/>
      <c r="F84" s="241"/>
      <c r="G84" s="241"/>
      <c r="H84" s="241"/>
      <c r="I84" s="244"/>
      <c r="J84" s="244"/>
      <c r="K84" s="244"/>
      <c r="L84" s="244"/>
      <c r="M84" s="244"/>
      <c r="N84" s="244"/>
      <c r="O84" s="187"/>
      <c r="P84" s="232"/>
      <c r="Q84" s="235"/>
      <c r="R84" s="235"/>
      <c r="S84" s="294"/>
      <c r="V84" s="238"/>
    </row>
    <row r="85" spans="1:26" ht="29" x14ac:dyDescent="0.35">
      <c r="A85" s="201"/>
      <c r="B85" s="241"/>
      <c r="C85" s="131" t="s">
        <v>367</v>
      </c>
      <c r="D85" s="108" t="s">
        <v>289</v>
      </c>
      <c r="E85" s="254"/>
      <c r="F85" s="241"/>
      <c r="G85" s="241"/>
      <c r="H85" s="241"/>
      <c r="I85" s="244"/>
      <c r="J85" s="244"/>
      <c r="K85" s="244"/>
      <c r="L85" s="244"/>
      <c r="M85" s="244"/>
      <c r="N85" s="244"/>
      <c r="O85" s="187"/>
      <c r="P85" s="232"/>
      <c r="Q85" s="235"/>
      <c r="R85" s="235"/>
      <c r="S85" s="294"/>
      <c r="V85" s="238"/>
    </row>
    <row r="86" spans="1:26" ht="29" x14ac:dyDescent="0.35">
      <c r="A86" s="201"/>
      <c r="B86" s="241"/>
      <c r="C86" s="131" t="s">
        <v>368</v>
      </c>
      <c r="D86" s="108" t="s">
        <v>281</v>
      </c>
      <c r="E86" s="254"/>
      <c r="F86" s="241"/>
      <c r="G86" s="241"/>
      <c r="H86" s="241"/>
      <c r="I86" s="244"/>
      <c r="J86" s="244"/>
      <c r="K86" s="244"/>
      <c r="L86" s="244"/>
      <c r="M86" s="244"/>
      <c r="N86" s="244"/>
      <c r="O86" s="187"/>
      <c r="P86" s="232"/>
      <c r="Q86" s="235"/>
      <c r="R86" s="235"/>
      <c r="S86" s="294"/>
      <c r="V86" s="238"/>
    </row>
    <row r="87" spans="1:26" ht="15" thickBot="1" x14ac:dyDescent="0.4">
      <c r="A87" s="200"/>
      <c r="B87" s="242"/>
      <c r="C87" s="129" t="s">
        <v>369</v>
      </c>
      <c r="D87" s="108" t="s">
        <v>289</v>
      </c>
      <c r="E87" s="255"/>
      <c r="F87" s="242"/>
      <c r="G87" s="242"/>
      <c r="H87" s="242"/>
      <c r="I87" s="256"/>
      <c r="J87" s="256"/>
      <c r="K87" s="256"/>
      <c r="L87" s="256"/>
      <c r="M87" s="256"/>
      <c r="N87" s="256"/>
      <c r="O87" s="247"/>
      <c r="P87" s="248"/>
      <c r="Q87" s="258"/>
      <c r="R87" s="258"/>
      <c r="S87" s="294"/>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43" t="s">
        <v>231</v>
      </c>
      <c r="J88" s="243" t="s">
        <v>231</v>
      </c>
      <c r="K88" s="243" t="s">
        <v>231</v>
      </c>
      <c r="L88" s="243" t="s">
        <v>231</v>
      </c>
      <c r="M88" s="243" t="s">
        <v>231</v>
      </c>
      <c r="N88" s="243"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44"/>
      <c r="J89" s="244"/>
      <c r="K89" s="244"/>
      <c r="L89" s="244"/>
      <c r="M89" s="244"/>
      <c r="N89" s="244"/>
      <c r="O89" s="187"/>
      <c r="P89" s="232"/>
      <c r="Q89" s="235"/>
      <c r="R89" s="235"/>
      <c r="S89" s="293"/>
      <c r="V89" s="238"/>
    </row>
    <row r="90" spans="1:26" x14ac:dyDescent="0.35">
      <c r="A90" s="201"/>
      <c r="B90" s="241"/>
      <c r="C90" s="131" t="s">
        <v>373</v>
      </c>
      <c r="D90" s="108" t="s">
        <v>289</v>
      </c>
      <c r="E90" s="254"/>
      <c r="F90" s="241"/>
      <c r="G90" s="241"/>
      <c r="H90" s="241"/>
      <c r="I90" s="244"/>
      <c r="J90" s="244"/>
      <c r="K90" s="244"/>
      <c r="L90" s="244"/>
      <c r="M90" s="244"/>
      <c r="N90" s="244"/>
      <c r="O90" s="187"/>
      <c r="P90" s="232"/>
      <c r="Q90" s="235"/>
      <c r="R90" s="235"/>
      <c r="S90" s="293"/>
      <c r="V90" s="238"/>
    </row>
    <row r="91" spans="1:26" ht="92.5" customHeight="1" thickBot="1" x14ac:dyDescent="0.4">
      <c r="A91" s="202"/>
      <c r="B91" s="242"/>
      <c r="C91" s="133" t="s">
        <v>374</v>
      </c>
      <c r="D91" s="143" t="s">
        <v>281</v>
      </c>
      <c r="E91" s="255"/>
      <c r="F91" s="242"/>
      <c r="G91" s="242"/>
      <c r="H91" s="242"/>
      <c r="I91" s="245"/>
      <c r="J91" s="245"/>
      <c r="K91" s="245"/>
      <c r="L91" s="245"/>
      <c r="M91" s="245"/>
      <c r="N91" s="245"/>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8oIp+kwk6Hs0IGbfnctIpVRjiD3o1CWjNM9h5Cfsdd2Tvo1vfIDu7FxtQwo1SYXTNCiMv4mWV+3fJUotDvtKYA==" saltValue="2XdgoqtbHpraIuv0xkF0vQ=="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O24:O31"/>
    <mergeCell ref="P24:P31"/>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A46:A50"/>
    <mergeCell ref="B46:B50"/>
    <mergeCell ref="E46:E50"/>
    <mergeCell ref="F46:F50"/>
    <mergeCell ref="G46:G50"/>
    <mergeCell ref="I40:I45"/>
    <mergeCell ref="J40:J45"/>
    <mergeCell ref="K40:K45"/>
    <mergeCell ref="L40:L45"/>
    <mergeCell ref="M40:M45"/>
    <mergeCell ref="N40:N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2786" priority="7">
      <formula>$D12="No"</formula>
    </cfRule>
  </conditionalFormatting>
  <conditionalFormatting sqref="F12:F91">
    <cfRule type="cellIs" dxfId="2785" priority="10" operator="greaterThan">
      <formula>0</formula>
    </cfRule>
  </conditionalFormatting>
  <conditionalFormatting sqref="G12:G91">
    <cfRule type="cellIs" dxfId="2784" priority="9" operator="greaterThan">
      <formula>0</formula>
    </cfRule>
  </conditionalFormatting>
  <conditionalFormatting sqref="H12:H91">
    <cfRule type="cellIs" dxfId="2783" priority="8" operator="greaterThan">
      <formula>0</formula>
    </cfRule>
  </conditionalFormatting>
  <conditionalFormatting sqref="N12">
    <cfRule type="cellIs" dxfId="2782" priority="74" operator="equal">
      <formula>"Neutral"</formula>
    </cfRule>
    <cfRule type="cellIs" dxfId="2781" priority="73" operator="equal">
      <formula>"Significant Positive"</formula>
    </cfRule>
    <cfRule type="cellIs" dxfId="2780" priority="70" operator="equal">
      <formula>"Minor Negative"</formula>
    </cfRule>
    <cfRule type="cellIs" dxfId="2779" priority="71" operator="equal">
      <formula>"Significant Negative"</formula>
    </cfRule>
    <cfRule type="cellIs" dxfId="2778" priority="72" operator="equal">
      <formula>"Minor Positive"</formula>
    </cfRule>
  </conditionalFormatting>
  <conditionalFormatting sqref="N22">
    <cfRule type="cellIs" dxfId="2777" priority="83" operator="equal">
      <formula>"Uncertain"</formula>
    </cfRule>
    <cfRule type="cellIs" dxfId="2776" priority="81" operator="equal">
      <formula>"Significant Negative"</formula>
    </cfRule>
    <cfRule type="cellIs" dxfId="2775" priority="82" operator="equal">
      <formula>"Minor Negative"</formula>
    </cfRule>
    <cfRule type="cellIs" dxfId="2774" priority="84" operator="equal">
      <formula>"Neutral"</formula>
    </cfRule>
    <cfRule type="cellIs" dxfId="2773" priority="85" operator="equal">
      <formula>"Minor Positive"</formula>
    </cfRule>
    <cfRule type="cellIs" dxfId="2772" priority="86" operator="equal">
      <formula>"Significant Positive"</formula>
    </cfRule>
  </conditionalFormatting>
  <conditionalFormatting sqref="N24">
    <cfRule type="cellIs" dxfId="2771" priority="77" operator="equal">
      <formula>"Uncertain"</formula>
    </cfRule>
    <cfRule type="cellIs" dxfId="2770" priority="78" operator="equal">
      <formula>"Neutral"</formula>
    </cfRule>
    <cfRule type="cellIs" dxfId="2769" priority="79" operator="equal">
      <formula>"Minor Positive"</formula>
    </cfRule>
    <cfRule type="cellIs" dxfId="2768" priority="80" operator="equal">
      <formula>"Significant Positive"</formula>
    </cfRule>
    <cfRule type="cellIs" dxfId="2767" priority="76" operator="equal">
      <formula>"Minor Negative"</formula>
    </cfRule>
    <cfRule type="cellIs" dxfId="2766" priority="75" operator="equal">
      <formula>"Significant Negative"</formula>
    </cfRule>
  </conditionalFormatting>
  <conditionalFormatting sqref="N32">
    <cfRule type="cellIs" dxfId="2765" priority="92" operator="equal">
      <formula>"Significant Positive"</formula>
    </cfRule>
    <cfRule type="cellIs" dxfId="2764" priority="91" operator="equal">
      <formula>"Minor Positive"</formula>
    </cfRule>
    <cfRule type="cellIs" dxfId="2763" priority="90" operator="equal">
      <formula>"Neutral"</formula>
    </cfRule>
    <cfRule type="cellIs" dxfId="2762" priority="89" operator="equal">
      <formula>"Uncertain"</formula>
    </cfRule>
    <cfRule type="cellIs" dxfId="2761" priority="88" operator="equal">
      <formula>"Minor Negative"</formula>
    </cfRule>
    <cfRule type="cellIs" dxfId="2760" priority="87" operator="equal">
      <formula>"Significant Negative"</formula>
    </cfRule>
  </conditionalFormatting>
  <conditionalFormatting sqref="N40">
    <cfRule type="cellIs" dxfId="2759" priority="36" operator="equal">
      <formula>"Significant Positive"</formula>
    </cfRule>
    <cfRule type="cellIs" dxfId="2758" priority="31" operator="equal">
      <formula>"Significant Negative"</formula>
    </cfRule>
    <cfRule type="cellIs" dxfId="2757" priority="32" operator="equal">
      <formula>"Minor Negative"</formula>
    </cfRule>
    <cfRule type="cellIs" dxfId="2756" priority="33" operator="equal">
      <formula>"Uncertain"</formula>
    </cfRule>
    <cfRule type="cellIs" dxfId="2755" priority="34" operator="equal">
      <formula>"Neutral"</formula>
    </cfRule>
    <cfRule type="cellIs" dxfId="2754" priority="35" operator="equal">
      <formula>"Minor Positive"</formula>
    </cfRule>
  </conditionalFormatting>
  <conditionalFormatting sqref="N46">
    <cfRule type="cellIs" dxfId="2753" priority="98" operator="equal">
      <formula>"Significant Positive"</formula>
    </cfRule>
    <cfRule type="cellIs" dxfId="2752" priority="93" operator="equal">
      <formula>"Significant Negative"</formula>
    </cfRule>
    <cfRule type="cellIs" dxfId="2751" priority="94" operator="equal">
      <formula>"Minor Negative"</formula>
    </cfRule>
    <cfRule type="cellIs" dxfId="2750" priority="97" operator="equal">
      <formula>"Minor Positive"</formula>
    </cfRule>
    <cfRule type="cellIs" dxfId="2749" priority="95" operator="equal">
      <formula>"Uncertain"</formula>
    </cfRule>
    <cfRule type="cellIs" dxfId="2748" priority="96" operator="equal">
      <formula>"Neutral"</formula>
    </cfRule>
  </conditionalFormatting>
  <conditionalFormatting sqref="N51">
    <cfRule type="cellIs" dxfId="2747" priority="99" operator="equal">
      <formula>"Significant Negative"</formula>
    </cfRule>
    <cfRule type="cellIs" dxfId="2746" priority="100" operator="equal">
      <formula>"Minor Negative"</formula>
    </cfRule>
    <cfRule type="cellIs" dxfId="2745" priority="101" operator="equal">
      <formula>"Uncertain"</formula>
    </cfRule>
    <cfRule type="cellIs" dxfId="2744" priority="102" operator="equal">
      <formula>"Neutral"</formula>
    </cfRule>
    <cfRule type="cellIs" dxfId="2743" priority="103" operator="equal">
      <formula>"Minor Positive"</formula>
    </cfRule>
    <cfRule type="cellIs" dxfId="2742" priority="104" operator="equal">
      <formula>"Significant Positive"</formula>
    </cfRule>
  </conditionalFormatting>
  <conditionalFormatting sqref="N53">
    <cfRule type="cellIs" dxfId="2741" priority="106" operator="equal">
      <formula>"Minor Negative"</formula>
    </cfRule>
    <cfRule type="cellIs" dxfId="2740" priority="105" operator="equal">
      <formula>"Significant Negative"</formula>
    </cfRule>
    <cfRule type="cellIs" dxfId="2739" priority="107" operator="equal">
      <formula>"Uncertain"</formula>
    </cfRule>
    <cfRule type="cellIs" dxfId="2738" priority="108" operator="equal">
      <formula>"Neutral"</formula>
    </cfRule>
    <cfRule type="cellIs" dxfId="2737" priority="109" operator="equal">
      <formula>"Minor Positive"</formula>
    </cfRule>
    <cfRule type="cellIs" dxfId="2736" priority="110" operator="equal">
      <formula>"Significant Positive"</formula>
    </cfRule>
  </conditionalFormatting>
  <conditionalFormatting sqref="N58">
    <cfRule type="cellIs" dxfId="2735" priority="15" operator="equal">
      <formula>"Minor Negative"</formula>
    </cfRule>
    <cfRule type="cellIs" dxfId="2734" priority="19" operator="equal">
      <formula>"Significant Positive"</formula>
    </cfRule>
    <cfRule type="cellIs" dxfId="2733" priority="18" operator="equal">
      <formula>"Minor Positive"</formula>
    </cfRule>
    <cfRule type="cellIs" dxfId="2732" priority="17" operator="equal">
      <formula>"Neutral"</formula>
    </cfRule>
    <cfRule type="cellIs" dxfId="2731" priority="16" operator="equal">
      <formula>"Uncertain"</formula>
    </cfRule>
    <cfRule type="cellIs" dxfId="2730" priority="14" operator="equal">
      <formula>"Significant Negative"</formula>
    </cfRule>
  </conditionalFormatting>
  <conditionalFormatting sqref="N61">
    <cfRule type="cellIs" dxfId="2729" priority="25" operator="equal">
      <formula>"Significant Positive"</formula>
    </cfRule>
    <cfRule type="cellIs" dxfId="2728" priority="23" operator="equal">
      <formula>"Neutral"</formula>
    </cfRule>
    <cfRule type="cellIs" dxfId="2727" priority="22" operator="equal">
      <formula>"Uncertain"</formula>
    </cfRule>
    <cfRule type="cellIs" dxfId="2726" priority="21" operator="equal">
      <formula>"Minor Negative"</formula>
    </cfRule>
    <cfRule type="cellIs" dxfId="2725" priority="20" operator="equal">
      <formula>"Significant Negative"</formula>
    </cfRule>
    <cfRule type="cellIs" dxfId="2724" priority="24" operator="equal">
      <formula>"Minor Positive"</formula>
    </cfRule>
  </conditionalFormatting>
  <conditionalFormatting sqref="N69">
    <cfRule type="cellIs" dxfId="2723" priority="52" operator="equal">
      <formula>"Neutral"</formula>
    </cfRule>
    <cfRule type="cellIs" dxfId="2722" priority="51" operator="equal">
      <formula>"Uncertain"</formula>
    </cfRule>
    <cfRule type="cellIs" dxfId="2721" priority="54" operator="equal">
      <formula>"Significant Positive"</formula>
    </cfRule>
    <cfRule type="cellIs" dxfId="2720" priority="50" operator="equal">
      <formula>"Minor Negative"</formula>
    </cfRule>
    <cfRule type="cellIs" dxfId="2719" priority="49" operator="equal">
      <formula>"Significant Negative"</formula>
    </cfRule>
    <cfRule type="cellIs" dxfId="2718" priority="53" operator="equal">
      <formula>"Minor Positive"</formula>
    </cfRule>
  </conditionalFormatting>
  <conditionalFormatting sqref="N76">
    <cfRule type="cellIs" dxfId="2717" priority="60" operator="equal">
      <formula>"Significant Positive"</formula>
    </cfRule>
    <cfRule type="cellIs" dxfId="2716" priority="59" operator="equal">
      <formula>"Minor Positive"</formula>
    </cfRule>
    <cfRule type="cellIs" dxfId="2715" priority="58" operator="equal">
      <formula>"Neutral"</formula>
    </cfRule>
    <cfRule type="cellIs" dxfId="2714" priority="57" operator="equal">
      <formula>"Uncertain"</formula>
    </cfRule>
    <cfRule type="cellIs" dxfId="2713" priority="56" operator="equal">
      <formula>"Minor Negative"</formula>
    </cfRule>
    <cfRule type="cellIs" dxfId="2712" priority="55" operator="equal">
      <formula>"Significant Negative"</formula>
    </cfRule>
  </conditionalFormatting>
  <conditionalFormatting sqref="N81">
    <cfRule type="cellIs" dxfId="2711" priority="4" operator="equal">
      <formula>"Neutral"</formula>
    </cfRule>
    <cfRule type="cellIs" dxfId="2710" priority="3" operator="equal">
      <formula>"Uncertain"</formula>
    </cfRule>
    <cfRule type="cellIs" dxfId="2709" priority="2" operator="equal">
      <formula>"Minor Negative"</formula>
    </cfRule>
    <cfRule type="cellIs" dxfId="2708" priority="1" operator="equal">
      <formula>"Significant Negative"</formula>
    </cfRule>
    <cfRule type="cellIs" dxfId="2707" priority="6" operator="equal">
      <formula>"Significant Positive"</formula>
    </cfRule>
    <cfRule type="cellIs" dxfId="2706" priority="5" operator="equal">
      <formula>"Minor Positive"</formula>
    </cfRule>
  </conditionalFormatting>
  <conditionalFormatting sqref="N88">
    <cfRule type="cellIs" dxfId="2705" priority="141" operator="equal">
      <formula>"Significant Negative"</formula>
    </cfRule>
    <cfRule type="cellIs" dxfId="2704" priority="142" operator="equal">
      <formula>"Minor Negative"</formula>
    </cfRule>
    <cfRule type="cellIs" dxfId="2703" priority="143" operator="equal">
      <formula>"Uncertain"</formula>
    </cfRule>
    <cfRule type="cellIs" dxfId="2702" priority="144" operator="equal">
      <formula>"Neutral"</formula>
    </cfRule>
    <cfRule type="cellIs" dxfId="2701" priority="145" operator="equal">
      <formula>"Minor Positive"</formula>
    </cfRule>
    <cfRule type="cellIs" dxfId="2700" priority="146" operator="equal">
      <formula>"Significant Positive"</formula>
    </cfRule>
  </conditionalFormatting>
  <dataValidations count="9">
    <dataValidation type="list" allowBlank="1" showInputMessage="1" showErrorMessage="1" sqref="I12:I91" xr:uid="{80D04270-6D64-41CF-A965-E3D0F6440030}">
      <formula1>"Direct,Indirect,N/A"</formula1>
    </dataValidation>
    <dataValidation type="list" allowBlank="1" showInputMessage="1" showErrorMessage="1" sqref="J12 J22:J91" xr:uid="{4F9CEFBA-4A43-4AD4-AD4D-BAE7773A955E}">
      <formula1>"Low,Medium,High,N/A"</formula1>
    </dataValidation>
    <dataValidation type="list" allowBlank="1" showInputMessage="1" showErrorMessage="1" sqref="K12 K22:K91" xr:uid="{B845CD25-C41E-466F-A12C-8A743420A8B0}">
      <formula1>"Short(&lt;5yrs),Short/Medium,Medium(10yrs),Medium/Long,Long(20+yrs),N/A"</formula1>
    </dataValidation>
    <dataValidation type="list" allowBlank="1" showInputMessage="1" showErrorMessage="1" sqref="L12 L22:L91" xr:uid="{0CF487F2-6824-49D4-BA8B-8BEC0C280D77}">
      <formula1>"Localised,District-wide,Regional,National,N/A"</formula1>
    </dataValidation>
    <dataValidation type="list" allowBlank="1" showInputMessage="1" showErrorMessage="1" sqref="N12 N88:N91 N22:N80" xr:uid="{A63A81B2-D8D2-4735-93A4-080DE74CB642}">
      <formula1>"Significant Positive,Minor Positive,Neutral,Uncertain,Minor Negative,Significant Negative"</formula1>
    </dataValidation>
    <dataValidation type="list" allowBlank="1" showInputMessage="1" showErrorMessage="1" sqref="P88:P91" xr:uid="{2750F6F6-5EF5-4EC9-83D8-204BB9F70D93}">
      <formula1>"Yes,No"</formula1>
    </dataValidation>
    <dataValidation type="list" allowBlank="1" showInputMessage="1" showErrorMessage="1" sqref="M12:M91" xr:uid="{6037C661-F27D-4710-9B76-AB849AC9299C}">
      <formula1>"Permanent/Irreversible,Permanant/Reversible,Temporary/Irreversible,Temporary/Reversible,N/A"</formula1>
    </dataValidation>
    <dataValidation type="list" allowBlank="1" showInputMessage="1" showErrorMessage="1" sqref="D12:D91" xr:uid="{6EE8906B-FAC8-4CC4-A02E-E2D5ADEC940E}">
      <formula1>"Yes, No"</formula1>
    </dataValidation>
    <dataValidation type="list" allowBlank="1" showInputMessage="1" showErrorMessage="1" sqref="N81:N87" xr:uid="{26158179-2318-4780-98D5-A8E81AD4F8AF}">
      <formula1>"Significant Positive,Minor Positive,Neutral,Uncertain,Minor Negative, Significant Negative"</formula1>
    </dataValidation>
  </dataValidations>
  <pageMargins left="0.7" right="0.7" top="0.75" bottom="0.75" header="0.3" footer="0.3"/>
  <pageSetup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835AF-BA28-4064-808B-695B21C8E5AA}">
  <sheetPr codeName="Sheet11"/>
  <dimension ref="A1:Z94"/>
  <sheetViews>
    <sheetView topLeftCell="C53" zoomScale="60" zoomScaleNormal="60" workbookViewId="0">
      <selection activeCell="O81" sqref="O81:O87"/>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6.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31.453125" customWidth="1"/>
    <col min="18" max="18" width="34.54296875" customWidth="1"/>
    <col min="19" max="19" width="26.726562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156</v>
      </c>
      <c r="D1" s="192"/>
      <c r="E1" s="137"/>
      <c r="F1" s="137"/>
      <c r="G1" s="137"/>
      <c r="H1" s="137"/>
      <c r="I1" s="112"/>
      <c r="J1" s="112"/>
      <c r="K1" s="112"/>
      <c r="M1" s="113"/>
      <c r="N1" s="113"/>
      <c r="O1" s="113"/>
    </row>
    <row r="2" spans="1:26" x14ac:dyDescent="0.35">
      <c r="A2" s="74" t="s">
        <v>24</v>
      </c>
      <c r="B2" s="114"/>
      <c r="C2" s="187" t="s">
        <v>382</v>
      </c>
      <c r="D2" s="187"/>
      <c r="E2" s="138"/>
      <c r="F2" s="138"/>
      <c r="G2" s="138"/>
      <c r="H2" s="138"/>
      <c r="M2" s="115"/>
      <c r="N2" s="115"/>
      <c r="O2" s="115"/>
    </row>
    <row r="3" spans="1:26" x14ac:dyDescent="0.35">
      <c r="A3" s="75" t="s">
        <v>25</v>
      </c>
      <c r="B3" s="116"/>
      <c r="C3" s="247" t="s">
        <v>376</v>
      </c>
      <c r="D3" s="247"/>
      <c r="E3" s="138"/>
      <c r="F3" s="138"/>
      <c r="G3" s="138"/>
      <c r="H3" s="138"/>
      <c r="M3" s="115"/>
      <c r="N3" s="115"/>
      <c r="O3" s="115"/>
    </row>
    <row r="4" spans="1:26" ht="17.25" customHeight="1" x14ac:dyDescent="0.35">
      <c r="A4" s="135" t="s">
        <v>26</v>
      </c>
      <c r="B4" s="136"/>
      <c r="C4" s="290" t="s">
        <v>383</v>
      </c>
      <c r="D4" s="290"/>
      <c r="E4" s="134"/>
      <c r="F4" s="134"/>
      <c r="G4" s="134"/>
      <c r="H4" s="134"/>
      <c r="M4" s="115"/>
      <c r="N4" s="115"/>
      <c r="O4" s="115"/>
    </row>
    <row r="5" spans="1:26" ht="17.25" customHeight="1" x14ac:dyDescent="0.35">
      <c r="A5" s="75" t="s">
        <v>27</v>
      </c>
      <c r="B5" s="136"/>
      <c r="C5" s="175">
        <v>0.32</v>
      </c>
      <c r="D5" s="177"/>
      <c r="E5" s="134"/>
      <c r="F5" s="134"/>
      <c r="G5" s="134"/>
      <c r="H5" s="134"/>
      <c r="M5" s="115"/>
      <c r="N5" s="115"/>
      <c r="O5" s="115"/>
    </row>
    <row r="6" spans="1:26" ht="52.5" customHeight="1" x14ac:dyDescent="0.35">
      <c r="A6" s="75" t="s">
        <v>28</v>
      </c>
      <c r="B6" s="136"/>
      <c r="C6" s="175" t="s">
        <v>621</v>
      </c>
      <c r="D6" s="177"/>
      <c r="E6" s="134"/>
      <c r="F6" s="134"/>
      <c r="G6" s="134"/>
      <c r="H6" s="134"/>
      <c r="M6" s="115"/>
      <c r="N6" s="115"/>
      <c r="O6" s="115"/>
    </row>
    <row r="7" spans="1:26" ht="17.25" customHeight="1" x14ac:dyDescent="0.35">
      <c r="A7" s="75" t="s">
        <v>29</v>
      </c>
      <c r="B7" s="136"/>
      <c r="C7" s="175" t="s">
        <v>270</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30" customHeight="1" x14ac:dyDescent="0.35">
      <c r="A12" s="196" t="s">
        <v>68</v>
      </c>
      <c r="B12" s="287" t="s">
        <v>95</v>
      </c>
      <c r="C12" s="119" t="s">
        <v>280</v>
      </c>
      <c r="D12" s="119" t="s">
        <v>281</v>
      </c>
      <c r="E12" s="266" t="s">
        <v>281</v>
      </c>
      <c r="F12" s="260">
        <f ca="1">COUNTIFS(INDIRECT("RAG!$C$"&amp;$V12&amp;":$BB$"&amp;$V12),F$11,RAG!$C$3:$BB$3,$B12)</f>
        <v>0</v>
      </c>
      <c r="G12" s="279">
        <f ca="1">COUNTIFS(INDIRECT("RAG!$C$"&amp;$V12&amp;":$BB$"&amp;$V12),G$11,RAG!$C$3:$BB$3,$B12)</f>
        <v>1</v>
      </c>
      <c r="H12" s="279">
        <f ca="1">COUNTIFS(INDIRECT("RAG!$C$"&amp;$V12&amp;":$BB$"&amp;$V12),H$11,RAG!$C$3:$BB$3,$B12)</f>
        <v>2</v>
      </c>
      <c r="I12" s="283" t="s">
        <v>282</v>
      </c>
      <c r="J12" s="283" t="s">
        <v>335</v>
      </c>
      <c r="K12" s="283" t="s">
        <v>284</v>
      </c>
      <c r="L12" s="283" t="s">
        <v>285</v>
      </c>
      <c r="M12" s="283" t="s">
        <v>286</v>
      </c>
      <c r="N12" s="256" t="s">
        <v>287</v>
      </c>
      <c r="O12" s="246" t="s">
        <v>798</v>
      </c>
      <c r="P12" s="277" t="s">
        <v>281</v>
      </c>
      <c r="Q12" s="234"/>
      <c r="R12" s="249"/>
      <c r="S12" s="293"/>
      <c r="V12" s="237">
        <f>MATCH(C1, RAG!$B$1:B$56, 0)</f>
        <v>16</v>
      </c>
      <c r="Z12" t="str">
        <f>IF(R12&gt;0,B12&amp;":"&amp;R12&amp;"
","")</f>
        <v/>
      </c>
    </row>
    <row r="13" spans="1:26" x14ac:dyDescent="0.35">
      <c r="A13" s="197"/>
      <c r="B13" s="288"/>
      <c r="C13" s="108" t="s">
        <v>288</v>
      </c>
      <c r="D13" s="108" t="s">
        <v>289</v>
      </c>
      <c r="E13" s="266"/>
      <c r="F13" s="260"/>
      <c r="G13" s="260"/>
      <c r="H13" s="260"/>
      <c r="I13" s="284"/>
      <c r="J13" s="284"/>
      <c r="K13" s="284"/>
      <c r="L13" s="284"/>
      <c r="M13" s="284"/>
      <c r="N13" s="282"/>
      <c r="O13" s="187"/>
      <c r="P13" s="278"/>
      <c r="Q13" s="235"/>
      <c r="R13" s="250"/>
      <c r="S13" s="293"/>
      <c r="V13" s="238"/>
    </row>
    <row r="14" spans="1:26" x14ac:dyDescent="0.35">
      <c r="A14" s="197"/>
      <c r="B14" s="288"/>
      <c r="C14" s="108" t="s">
        <v>290</v>
      </c>
      <c r="D14" s="108" t="s">
        <v>289</v>
      </c>
      <c r="E14" s="266"/>
      <c r="F14" s="260"/>
      <c r="G14" s="260"/>
      <c r="H14" s="260"/>
      <c r="I14" s="284"/>
      <c r="J14" s="284"/>
      <c r="K14" s="284"/>
      <c r="L14" s="284"/>
      <c r="M14" s="284"/>
      <c r="N14" s="282"/>
      <c r="O14" s="187"/>
      <c r="P14" s="278"/>
      <c r="Q14" s="235"/>
      <c r="R14" s="250"/>
      <c r="S14" s="293"/>
      <c r="V14" s="238"/>
    </row>
    <row r="15" spans="1:26" x14ac:dyDescent="0.35">
      <c r="A15" s="197"/>
      <c r="B15" s="288"/>
      <c r="C15" s="108" t="s">
        <v>291</v>
      </c>
      <c r="D15" s="108" t="s">
        <v>289</v>
      </c>
      <c r="E15" s="266"/>
      <c r="F15" s="260"/>
      <c r="G15" s="260"/>
      <c r="H15" s="260"/>
      <c r="I15" s="284"/>
      <c r="J15" s="284"/>
      <c r="K15" s="284"/>
      <c r="L15" s="284"/>
      <c r="M15" s="284"/>
      <c r="N15" s="282"/>
      <c r="O15" s="187"/>
      <c r="P15" s="278"/>
      <c r="Q15" s="235"/>
      <c r="R15" s="250"/>
      <c r="S15" s="293"/>
      <c r="V15" s="238"/>
    </row>
    <row r="16" spans="1:26" ht="14.5" customHeight="1" x14ac:dyDescent="0.35">
      <c r="A16" s="197"/>
      <c r="B16" s="288"/>
      <c r="C16" s="108" t="s">
        <v>292</v>
      </c>
      <c r="D16" s="108" t="s">
        <v>281</v>
      </c>
      <c r="E16" s="266"/>
      <c r="F16" s="260"/>
      <c r="G16" s="260"/>
      <c r="H16" s="260"/>
      <c r="I16" s="284"/>
      <c r="J16" s="284"/>
      <c r="K16" s="284"/>
      <c r="L16" s="284"/>
      <c r="M16" s="284"/>
      <c r="N16" s="282"/>
      <c r="O16" s="187"/>
      <c r="P16" s="278"/>
      <c r="Q16" s="235"/>
      <c r="R16" s="250"/>
      <c r="S16" s="293"/>
      <c r="V16" s="238"/>
    </row>
    <row r="17" spans="1:26" x14ac:dyDescent="0.35">
      <c r="A17" s="197"/>
      <c r="B17" s="288"/>
      <c r="C17" s="108" t="s">
        <v>293</v>
      </c>
      <c r="D17" s="108" t="s">
        <v>281</v>
      </c>
      <c r="E17" s="266"/>
      <c r="F17" s="260"/>
      <c r="G17" s="260"/>
      <c r="H17" s="260"/>
      <c r="I17" s="284"/>
      <c r="J17" s="284"/>
      <c r="K17" s="284"/>
      <c r="L17" s="284"/>
      <c r="M17" s="284"/>
      <c r="N17" s="282"/>
      <c r="O17" s="187"/>
      <c r="P17" s="278"/>
      <c r="Q17" s="235"/>
      <c r="R17" s="250"/>
      <c r="S17" s="293"/>
      <c r="V17" s="238"/>
    </row>
    <row r="18" spans="1:26" ht="14.5" customHeight="1" x14ac:dyDescent="0.35">
      <c r="A18" s="197"/>
      <c r="B18" s="288"/>
      <c r="C18" s="108" t="s">
        <v>294</v>
      </c>
      <c r="D18" s="108" t="s">
        <v>281</v>
      </c>
      <c r="E18" s="266"/>
      <c r="F18" s="260"/>
      <c r="G18" s="260"/>
      <c r="H18" s="260"/>
      <c r="I18" s="284"/>
      <c r="J18" s="284"/>
      <c r="K18" s="284"/>
      <c r="L18" s="284"/>
      <c r="M18" s="284"/>
      <c r="N18" s="282"/>
      <c r="O18" s="187"/>
      <c r="P18" s="278"/>
      <c r="Q18" s="235"/>
      <c r="R18" s="250"/>
      <c r="S18" s="293"/>
      <c r="V18" s="238"/>
    </row>
    <row r="19" spans="1:26" x14ac:dyDescent="0.35">
      <c r="A19" s="197"/>
      <c r="B19" s="288"/>
      <c r="C19" s="108" t="s">
        <v>295</v>
      </c>
      <c r="D19" s="108" t="s">
        <v>289</v>
      </c>
      <c r="E19" s="266"/>
      <c r="F19" s="260"/>
      <c r="G19" s="260"/>
      <c r="H19" s="260"/>
      <c r="I19" s="284"/>
      <c r="J19" s="284"/>
      <c r="K19" s="284"/>
      <c r="L19" s="284"/>
      <c r="M19" s="284"/>
      <c r="N19" s="282"/>
      <c r="O19" s="187"/>
      <c r="P19" s="278"/>
      <c r="Q19" s="235"/>
      <c r="R19" s="250"/>
      <c r="S19" s="293"/>
      <c r="V19" s="238"/>
    </row>
    <row r="20" spans="1:26" ht="29" x14ac:dyDescent="0.35">
      <c r="A20" s="197"/>
      <c r="B20" s="288"/>
      <c r="C20" s="108" t="s">
        <v>296</v>
      </c>
      <c r="D20" s="108" t="s">
        <v>289</v>
      </c>
      <c r="E20" s="266"/>
      <c r="F20" s="260"/>
      <c r="G20" s="260"/>
      <c r="H20" s="260"/>
      <c r="I20" s="284"/>
      <c r="J20" s="284"/>
      <c r="K20" s="284"/>
      <c r="L20" s="284"/>
      <c r="M20" s="284"/>
      <c r="N20" s="282"/>
      <c r="O20" s="187"/>
      <c r="P20" s="278"/>
      <c r="Q20" s="235"/>
      <c r="R20" s="250"/>
      <c r="S20" s="293"/>
      <c r="V20" s="238"/>
    </row>
    <row r="21" spans="1:26" ht="15" thickBot="1" x14ac:dyDescent="0.4">
      <c r="A21" s="198"/>
      <c r="B21" s="289"/>
      <c r="C21" s="121" t="s">
        <v>297</v>
      </c>
      <c r="D21" s="108" t="s">
        <v>281</v>
      </c>
      <c r="E21" s="267"/>
      <c r="F21" s="261"/>
      <c r="G21" s="261"/>
      <c r="H21" s="261"/>
      <c r="I21" s="285"/>
      <c r="J21" s="285"/>
      <c r="K21" s="285"/>
      <c r="L21" s="285"/>
      <c r="M21" s="285"/>
      <c r="N21" s="281"/>
      <c r="O21" s="247"/>
      <c r="P21" s="279"/>
      <c r="Q21" s="258"/>
      <c r="R21" s="251"/>
      <c r="S21" s="293"/>
      <c r="V21" s="252"/>
    </row>
    <row r="22" spans="1:26" ht="39" customHeight="1" x14ac:dyDescent="0.35">
      <c r="A22" s="199" t="s">
        <v>71</v>
      </c>
      <c r="B22" s="240" t="s">
        <v>96</v>
      </c>
      <c r="C22" s="119" t="s">
        <v>298</v>
      </c>
      <c r="D22" s="119" t="s">
        <v>281</v>
      </c>
      <c r="E22" s="265" t="s">
        <v>281</v>
      </c>
      <c r="F22" s="259">
        <f ca="1">COUNTIFS(INDIRECT("RAG!$C$"&amp;$V12&amp;":$BB$"&amp;$V12),F$11,RAG!$C$3:$BB$3,$B22)</f>
        <v>0</v>
      </c>
      <c r="G22" s="259">
        <f ca="1">COUNTIFS(INDIRECT("RAG!$C$"&amp;$V12&amp;":$BB$"&amp;$V12),G$11,RAG!$C$3:$BB$3,$B22)</f>
        <v>0</v>
      </c>
      <c r="H22" s="259">
        <f ca="1">COUNTIFS(INDIRECT("RAG!$C$"&amp;$V12&amp;":$BB$"&amp;$V12),H$11,RAG!$C$3:$BB$3,$B22)</f>
        <v>2</v>
      </c>
      <c r="I22" s="283" t="s">
        <v>282</v>
      </c>
      <c r="J22" s="280" t="s">
        <v>335</v>
      </c>
      <c r="K22" s="280" t="s">
        <v>299</v>
      </c>
      <c r="L22" s="280" t="s">
        <v>285</v>
      </c>
      <c r="M22" s="280" t="s">
        <v>286</v>
      </c>
      <c r="N22" s="243" t="s">
        <v>287</v>
      </c>
      <c r="O22" s="262" t="s">
        <v>799</v>
      </c>
      <c r="P22" s="277" t="s">
        <v>281</v>
      </c>
      <c r="Q22" s="234"/>
      <c r="R22" s="249"/>
      <c r="S22" s="293"/>
      <c r="V22" s="237"/>
      <c r="Z22" t="str">
        <f>IF(R22&gt;0,B22&amp;":"&amp;R22&amp;"
","")</f>
        <v/>
      </c>
    </row>
    <row r="23" spans="1:26" ht="72.5" customHeight="1" thickBot="1" x14ac:dyDescent="0.4">
      <c r="A23" s="200"/>
      <c r="B23" s="242"/>
      <c r="C23" s="121" t="s">
        <v>301</v>
      </c>
      <c r="D23" s="108" t="s">
        <v>289</v>
      </c>
      <c r="E23" s="267"/>
      <c r="F23" s="261"/>
      <c r="G23" s="261"/>
      <c r="H23" s="261"/>
      <c r="I23" s="284"/>
      <c r="J23" s="281"/>
      <c r="K23" s="281"/>
      <c r="L23" s="281"/>
      <c r="M23" s="281"/>
      <c r="N23" s="256"/>
      <c r="O23" s="264"/>
      <c r="P23" s="279"/>
      <c r="Q23" s="258"/>
      <c r="R23" s="251"/>
      <c r="S23" s="293"/>
      <c r="V23" s="252"/>
    </row>
    <row r="24" spans="1:26" ht="72.5" x14ac:dyDescent="0.35">
      <c r="A24" s="196" t="s">
        <v>72</v>
      </c>
      <c r="B24" s="240" t="s">
        <v>97</v>
      </c>
      <c r="C24" s="122" t="s">
        <v>302</v>
      </c>
      <c r="D24" s="119" t="s">
        <v>281</v>
      </c>
      <c r="E24" s="253" t="s">
        <v>281</v>
      </c>
      <c r="F24" s="240">
        <f ca="1">COUNTIFS(INDIRECT("RAG!$C$"&amp;$V12&amp;":$BB$"&amp;$V12),F$11,RAG!$C$3:$BB$3,$B24)</f>
        <v>0</v>
      </c>
      <c r="G24" s="240">
        <f ca="1">COUNTIFS(INDIRECT("RAG!$C$"&amp;$V12&amp;":$BB$"&amp;$V12),G$11,RAG!$C$3:$BB$3,$B24)</f>
        <v>1</v>
      </c>
      <c r="H24" s="240">
        <f ca="1">COUNTIFS(INDIRECT("RAG!$C$"&amp;$V12&amp;":$BB$"&amp;$V12),H$11,RAG!$C$3:$BB$3,$B24)</f>
        <v>5</v>
      </c>
      <c r="I24" s="280" t="s">
        <v>282</v>
      </c>
      <c r="J24" s="280" t="s">
        <v>335</v>
      </c>
      <c r="K24" s="280" t="s">
        <v>284</v>
      </c>
      <c r="L24" s="280" t="s">
        <v>285</v>
      </c>
      <c r="M24" s="280" t="s">
        <v>286</v>
      </c>
      <c r="N24" s="243" t="s">
        <v>287</v>
      </c>
      <c r="O24" s="246" t="s">
        <v>701</v>
      </c>
      <c r="P24" s="277" t="s">
        <v>289</v>
      </c>
      <c r="Q24" s="249"/>
      <c r="R24" s="249"/>
      <c r="S24" s="293"/>
      <c r="V24" s="237"/>
      <c r="Z24" t="str">
        <f>IF(R24&gt;0,B24&amp;":"&amp;R24&amp;"
","")</f>
        <v/>
      </c>
    </row>
    <row r="25" spans="1:26" x14ac:dyDescent="0.35">
      <c r="A25" s="197"/>
      <c r="B25" s="241"/>
      <c r="C25" s="81" t="s">
        <v>303</v>
      </c>
      <c r="D25" s="108" t="s">
        <v>289</v>
      </c>
      <c r="E25" s="254"/>
      <c r="F25" s="241"/>
      <c r="G25" s="241"/>
      <c r="H25" s="241"/>
      <c r="I25" s="282"/>
      <c r="J25" s="282"/>
      <c r="K25" s="282"/>
      <c r="L25" s="282"/>
      <c r="M25" s="282"/>
      <c r="N25" s="244"/>
      <c r="O25" s="187"/>
      <c r="P25" s="278"/>
      <c r="Q25" s="250"/>
      <c r="R25" s="250"/>
      <c r="S25" s="293"/>
      <c r="V25" s="238"/>
    </row>
    <row r="26" spans="1:26" x14ac:dyDescent="0.35">
      <c r="A26" s="197"/>
      <c r="B26" s="241"/>
      <c r="C26" s="81" t="s">
        <v>304</v>
      </c>
      <c r="D26" s="108" t="s">
        <v>281</v>
      </c>
      <c r="E26" s="254"/>
      <c r="F26" s="241"/>
      <c r="G26" s="241"/>
      <c r="H26" s="241"/>
      <c r="I26" s="282"/>
      <c r="J26" s="282"/>
      <c r="K26" s="282"/>
      <c r="L26" s="282"/>
      <c r="M26" s="282"/>
      <c r="N26" s="244"/>
      <c r="O26" s="187"/>
      <c r="P26" s="278"/>
      <c r="Q26" s="250"/>
      <c r="R26" s="250"/>
      <c r="S26" s="293"/>
      <c r="V26" s="238"/>
    </row>
    <row r="27" spans="1:26" x14ac:dyDescent="0.35">
      <c r="A27" s="197"/>
      <c r="B27" s="241"/>
      <c r="C27" s="81" t="s">
        <v>305</v>
      </c>
      <c r="D27" s="108" t="s">
        <v>289</v>
      </c>
      <c r="E27" s="254"/>
      <c r="F27" s="241"/>
      <c r="G27" s="241"/>
      <c r="H27" s="241"/>
      <c r="I27" s="282"/>
      <c r="J27" s="282"/>
      <c r="K27" s="282"/>
      <c r="L27" s="282"/>
      <c r="M27" s="282"/>
      <c r="N27" s="244"/>
      <c r="O27" s="187"/>
      <c r="P27" s="278"/>
      <c r="Q27" s="250"/>
      <c r="R27" s="250"/>
      <c r="S27" s="293"/>
      <c r="V27" s="238"/>
    </row>
    <row r="28" spans="1:26" x14ac:dyDescent="0.35">
      <c r="A28" s="197"/>
      <c r="B28" s="241"/>
      <c r="C28" s="81" t="s">
        <v>306</v>
      </c>
      <c r="D28" s="108" t="s">
        <v>289</v>
      </c>
      <c r="E28" s="254"/>
      <c r="F28" s="241"/>
      <c r="G28" s="241"/>
      <c r="H28" s="241"/>
      <c r="I28" s="282"/>
      <c r="J28" s="282"/>
      <c r="K28" s="282"/>
      <c r="L28" s="282"/>
      <c r="M28" s="282"/>
      <c r="N28" s="244"/>
      <c r="O28" s="187"/>
      <c r="P28" s="278"/>
      <c r="Q28" s="250"/>
      <c r="R28" s="250"/>
      <c r="S28" s="293"/>
      <c r="V28" s="238"/>
    </row>
    <row r="29" spans="1:26" ht="29" x14ac:dyDescent="0.35">
      <c r="A29" s="197"/>
      <c r="B29" s="241"/>
      <c r="C29" s="81" t="s">
        <v>307</v>
      </c>
      <c r="D29" s="108" t="s">
        <v>289</v>
      </c>
      <c r="E29" s="254"/>
      <c r="F29" s="241"/>
      <c r="G29" s="241"/>
      <c r="H29" s="241"/>
      <c r="I29" s="282"/>
      <c r="J29" s="282"/>
      <c r="K29" s="282"/>
      <c r="L29" s="282"/>
      <c r="M29" s="282"/>
      <c r="N29" s="244"/>
      <c r="O29" s="187"/>
      <c r="P29" s="278"/>
      <c r="Q29" s="250"/>
      <c r="R29" s="250"/>
      <c r="S29" s="293"/>
      <c r="V29" s="238"/>
    </row>
    <row r="30" spans="1:26" x14ac:dyDescent="0.35">
      <c r="A30" s="197"/>
      <c r="B30" s="241"/>
      <c r="C30" s="81" t="s">
        <v>308</v>
      </c>
      <c r="D30" s="108" t="s">
        <v>289</v>
      </c>
      <c r="E30" s="254"/>
      <c r="F30" s="241"/>
      <c r="G30" s="241"/>
      <c r="H30" s="241"/>
      <c r="I30" s="282"/>
      <c r="J30" s="282"/>
      <c r="K30" s="282"/>
      <c r="L30" s="282"/>
      <c r="M30" s="282"/>
      <c r="N30" s="244"/>
      <c r="O30" s="187"/>
      <c r="P30" s="278"/>
      <c r="Q30" s="250"/>
      <c r="R30" s="250"/>
      <c r="S30" s="293"/>
      <c r="V30" s="238"/>
    </row>
    <row r="31" spans="1:26" ht="29.5" thickBot="1" x14ac:dyDescent="0.4">
      <c r="A31" s="198"/>
      <c r="B31" s="242"/>
      <c r="C31" s="123" t="s">
        <v>309</v>
      </c>
      <c r="D31" s="108" t="s">
        <v>289</v>
      </c>
      <c r="E31" s="255"/>
      <c r="F31" s="242"/>
      <c r="G31" s="242"/>
      <c r="H31" s="242"/>
      <c r="I31" s="281"/>
      <c r="J31" s="281"/>
      <c r="K31" s="281"/>
      <c r="L31" s="281"/>
      <c r="M31" s="281"/>
      <c r="N31" s="256"/>
      <c r="O31" s="247"/>
      <c r="P31" s="279"/>
      <c r="Q31" s="251"/>
      <c r="R31" s="251"/>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1</v>
      </c>
      <c r="H32" s="240">
        <f ca="1">COUNTIFS(INDIRECT("RAG!$C$"&amp;$V12&amp;":$BB$"&amp;$V12),H$11,RAG!$C$3:$BB$3,$B32)</f>
        <v>3</v>
      </c>
      <c r="I32" s="243" t="s">
        <v>282</v>
      </c>
      <c r="J32" s="243" t="s">
        <v>335</v>
      </c>
      <c r="K32" s="243" t="s">
        <v>284</v>
      </c>
      <c r="L32" s="243" t="s">
        <v>285</v>
      </c>
      <c r="M32" s="243" t="s">
        <v>286</v>
      </c>
      <c r="N32" s="243" t="s">
        <v>261</v>
      </c>
      <c r="O32" s="246" t="s">
        <v>384</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44"/>
      <c r="J33" s="244"/>
      <c r="K33" s="244"/>
      <c r="L33" s="244"/>
      <c r="M33" s="244"/>
      <c r="N33" s="244"/>
      <c r="O33" s="187"/>
      <c r="P33" s="278"/>
      <c r="Q33" s="235"/>
      <c r="R33" s="235"/>
      <c r="S33" s="293"/>
      <c r="V33" s="238"/>
    </row>
    <row r="34" spans="1:26" x14ac:dyDescent="0.35">
      <c r="A34" s="197"/>
      <c r="B34" s="241"/>
      <c r="C34" s="125" t="s">
        <v>314</v>
      </c>
      <c r="D34" s="108" t="s">
        <v>281</v>
      </c>
      <c r="E34" s="254"/>
      <c r="F34" s="241"/>
      <c r="G34" s="241"/>
      <c r="H34" s="241"/>
      <c r="I34" s="244"/>
      <c r="J34" s="244"/>
      <c r="K34" s="244"/>
      <c r="L34" s="244"/>
      <c r="M34" s="244"/>
      <c r="N34" s="244"/>
      <c r="O34" s="187"/>
      <c r="P34" s="278"/>
      <c r="Q34" s="235"/>
      <c r="R34" s="235"/>
      <c r="S34" s="293"/>
      <c r="V34" s="238"/>
    </row>
    <row r="35" spans="1:26" ht="30" customHeight="1" x14ac:dyDescent="0.35">
      <c r="A35" s="197"/>
      <c r="B35" s="241"/>
      <c r="C35" s="125" t="s">
        <v>315</v>
      </c>
      <c r="D35" s="108" t="s">
        <v>289</v>
      </c>
      <c r="E35" s="254"/>
      <c r="F35" s="241"/>
      <c r="G35" s="241"/>
      <c r="H35" s="241"/>
      <c r="I35" s="244"/>
      <c r="J35" s="244"/>
      <c r="K35" s="244"/>
      <c r="L35" s="244"/>
      <c r="M35" s="244"/>
      <c r="N35" s="244"/>
      <c r="O35" s="187"/>
      <c r="P35" s="278"/>
      <c r="Q35" s="235"/>
      <c r="R35" s="235"/>
      <c r="S35" s="293"/>
      <c r="V35" s="238"/>
    </row>
    <row r="36" spans="1:26" x14ac:dyDescent="0.35">
      <c r="A36" s="197"/>
      <c r="B36" s="241"/>
      <c r="C36" s="125" t="s">
        <v>316</v>
      </c>
      <c r="D36" s="108" t="s">
        <v>281</v>
      </c>
      <c r="E36" s="254"/>
      <c r="F36" s="241"/>
      <c r="G36" s="241"/>
      <c r="H36" s="241"/>
      <c r="I36" s="244"/>
      <c r="J36" s="244"/>
      <c r="K36" s="244"/>
      <c r="L36" s="244"/>
      <c r="M36" s="244"/>
      <c r="N36" s="244"/>
      <c r="O36" s="187"/>
      <c r="P36" s="278"/>
      <c r="Q36" s="235"/>
      <c r="R36" s="235"/>
      <c r="S36" s="293"/>
      <c r="V36" s="238"/>
    </row>
    <row r="37" spans="1:26" x14ac:dyDescent="0.35">
      <c r="A37" s="197"/>
      <c r="B37" s="241"/>
      <c r="C37" s="125" t="s">
        <v>317</v>
      </c>
      <c r="D37" s="108" t="s">
        <v>289</v>
      </c>
      <c r="E37" s="254"/>
      <c r="F37" s="241"/>
      <c r="G37" s="241"/>
      <c r="H37" s="241"/>
      <c r="I37" s="244"/>
      <c r="J37" s="244"/>
      <c r="K37" s="244"/>
      <c r="L37" s="244"/>
      <c r="M37" s="244"/>
      <c r="N37" s="244"/>
      <c r="O37" s="187"/>
      <c r="P37" s="278"/>
      <c r="Q37" s="235"/>
      <c r="R37" s="235"/>
      <c r="S37" s="293"/>
      <c r="V37" s="238"/>
    </row>
    <row r="38" spans="1:26" x14ac:dyDescent="0.35">
      <c r="A38" s="197"/>
      <c r="B38" s="241"/>
      <c r="C38" s="125" t="s">
        <v>318</v>
      </c>
      <c r="D38" s="108" t="s">
        <v>289</v>
      </c>
      <c r="E38" s="254"/>
      <c r="F38" s="241"/>
      <c r="G38" s="241"/>
      <c r="H38" s="241"/>
      <c r="I38" s="244"/>
      <c r="J38" s="244"/>
      <c r="K38" s="244"/>
      <c r="L38" s="244"/>
      <c r="M38" s="244"/>
      <c r="N38" s="244"/>
      <c r="O38" s="187"/>
      <c r="P38" s="278"/>
      <c r="Q38" s="235"/>
      <c r="R38" s="235"/>
      <c r="S38" s="293"/>
      <c r="V38" s="238"/>
    </row>
    <row r="39" spans="1:26" ht="15" thickBot="1" x14ac:dyDescent="0.4">
      <c r="A39" s="198"/>
      <c r="B39" s="242"/>
      <c r="C39" s="126" t="s">
        <v>319</v>
      </c>
      <c r="D39" s="108" t="s">
        <v>289</v>
      </c>
      <c r="E39" s="255"/>
      <c r="F39" s="242"/>
      <c r="G39" s="242"/>
      <c r="H39" s="242"/>
      <c r="I39" s="256"/>
      <c r="J39" s="256"/>
      <c r="K39" s="256"/>
      <c r="L39" s="256"/>
      <c r="M39" s="256"/>
      <c r="N39" s="256"/>
      <c r="O39" s="247"/>
      <c r="P39" s="279"/>
      <c r="Q39" s="258"/>
      <c r="R39" s="258"/>
      <c r="S39" s="293"/>
      <c r="V39" s="252"/>
    </row>
    <row r="40" spans="1:26" ht="14.5" customHeight="1" x14ac:dyDescent="0.35">
      <c r="A40" s="196" t="s">
        <v>77</v>
      </c>
      <c r="B40" s="240" t="s">
        <v>99</v>
      </c>
      <c r="C40" s="122" t="s">
        <v>320</v>
      </c>
      <c r="D40" s="119" t="s">
        <v>281</v>
      </c>
      <c r="E40" s="253" t="s">
        <v>281</v>
      </c>
      <c r="F40" s="240">
        <f ca="1">COUNTIFS(INDIRECT("RAG!$C$"&amp;$V12&amp;":$BB$"&amp;$V12),F$11,RAG!$C$3:$BB$3,$B40)</f>
        <v>0</v>
      </c>
      <c r="G40" s="240">
        <f ca="1">COUNTIFS(INDIRECT("RAG!$C$"&amp;$V12&amp;":$BB$"&amp;$V12),G$11,RAG!$C$3:$BB$3,$B40)</f>
        <v>0</v>
      </c>
      <c r="H40" s="240">
        <f ca="1">COUNTIFS(INDIRECT("RAG!$C$"&amp;$V12&amp;":$BB$"&amp;$V12),H$11,RAG!$C$3:$BB$3,$B40)</f>
        <v>2</v>
      </c>
      <c r="I40" s="243" t="s">
        <v>282</v>
      </c>
      <c r="J40" s="243" t="s">
        <v>335</v>
      </c>
      <c r="K40" s="243" t="s">
        <v>321</v>
      </c>
      <c r="L40" s="243" t="s">
        <v>285</v>
      </c>
      <c r="M40" s="243" t="s">
        <v>286</v>
      </c>
      <c r="N40" s="243" t="s">
        <v>287</v>
      </c>
      <c r="O40" s="246" t="s">
        <v>800</v>
      </c>
      <c r="P40" s="231" t="s">
        <v>281</v>
      </c>
      <c r="Q40" s="234"/>
      <c r="R40" s="234"/>
      <c r="S40" s="293"/>
      <c r="V40" s="237"/>
      <c r="Z40" t="str">
        <f>IF(R40&gt;0,B40&amp;":"&amp;R40&amp;"
","")</f>
        <v/>
      </c>
    </row>
    <row r="41" spans="1:26" ht="29" x14ac:dyDescent="0.35">
      <c r="A41" s="197"/>
      <c r="B41" s="241"/>
      <c r="C41" s="81" t="s">
        <v>322</v>
      </c>
      <c r="D41" s="108" t="s">
        <v>289</v>
      </c>
      <c r="E41" s="254"/>
      <c r="F41" s="241"/>
      <c r="G41" s="241"/>
      <c r="H41" s="241"/>
      <c r="I41" s="244"/>
      <c r="J41" s="244"/>
      <c r="K41" s="244"/>
      <c r="L41" s="244"/>
      <c r="M41" s="244"/>
      <c r="N41" s="244"/>
      <c r="O41" s="187"/>
      <c r="P41" s="232"/>
      <c r="Q41" s="235"/>
      <c r="R41" s="235"/>
      <c r="S41" s="293"/>
      <c r="V41" s="238"/>
    </row>
    <row r="42" spans="1:26" x14ac:dyDescent="0.35">
      <c r="A42" s="197"/>
      <c r="B42" s="241"/>
      <c r="C42" s="81" t="s">
        <v>323</v>
      </c>
      <c r="D42" s="108" t="s">
        <v>281</v>
      </c>
      <c r="E42" s="254"/>
      <c r="F42" s="241"/>
      <c r="G42" s="241"/>
      <c r="H42" s="241"/>
      <c r="I42" s="244"/>
      <c r="J42" s="244"/>
      <c r="K42" s="244"/>
      <c r="L42" s="244"/>
      <c r="M42" s="244"/>
      <c r="N42" s="244"/>
      <c r="O42" s="187"/>
      <c r="P42" s="232"/>
      <c r="Q42" s="235"/>
      <c r="R42" s="235"/>
      <c r="S42" s="293"/>
      <c r="V42" s="238"/>
    </row>
    <row r="43" spans="1:26" ht="29" x14ac:dyDescent="0.35">
      <c r="A43" s="197"/>
      <c r="B43" s="241"/>
      <c r="C43" s="81" t="s">
        <v>324</v>
      </c>
      <c r="D43" s="108" t="s">
        <v>289</v>
      </c>
      <c r="E43" s="254"/>
      <c r="F43" s="241"/>
      <c r="G43" s="241"/>
      <c r="H43" s="241"/>
      <c r="I43" s="244"/>
      <c r="J43" s="244"/>
      <c r="K43" s="244"/>
      <c r="L43" s="244"/>
      <c r="M43" s="244"/>
      <c r="N43" s="244"/>
      <c r="O43" s="187"/>
      <c r="P43" s="232"/>
      <c r="Q43" s="235"/>
      <c r="R43" s="235"/>
      <c r="S43" s="293"/>
      <c r="V43" s="238"/>
    </row>
    <row r="44" spans="1:26" ht="43.5" x14ac:dyDescent="0.35">
      <c r="A44" s="197"/>
      <c r="B44" s="241"/>
      <c r="C44" s="81" t="s">
        <v>325</v>
      </c>
      <c r="D44" s="108" t="s">
        <v>289</v>
      </c>
      <c r="E44" s="254"/>
      <c r="F44" s="241"/>
      <c r="G44" s="241"/>
      <c r="H44" s="241"/>
      <c r="I44" s="244"/>
      <c r="J44" s="244"/>
      <c r="K44" s="244"/>
      <c r="L44" s="244"/>
      <c r="M44" s="244"/>
      <c r="N44" s="244"/>
      <c r="O44" s="187"/>
      <c r="P44" s="232"/>
      <c r="Q44" s="235"/>
      <c r="R44" s="235"/>
      <c r="S44" s="293"/>
      <c r="V44" s="238"/>
    </row>
    <row r="45" spans="1:26" ht="29.5" thickBot="1" x14ac:dyDescent="0.4">
      <c r="A45" s="198"/>
      <c r="B45" s="242"/>
      <c r="C45" s="123" t="s">
        <v>326</v>
      </c>
      <c r="D45" s="108" t="s">
        <v>289</v>
      </c>
      <c r="E45" s="255"/>
      <c r="F45" s="242"/>
      <c r="G45" s="242"/>
      <c r="H45" s="242"/>
      <c r="I45" s="256"/>
      <c r="J45" s="256"/>
      <c r="K45" s="256"/>
      <c r="L45" s="256"/>
      <c r="M45" s="256"/>
      <c r="N45" s="256"/>
      <c r="O45" s="247"/>
      <c r="P45" s="248"/>
      <c r="Q45" s="258"/>
      <c r="R45" s="258"/>
      <c r="S45" s="293"/>
      <c r="V45" s="252"/>
    </row>
    <row r="46" spans="1:26" ht="29" x14ac:dyDescent="0.35">
      <c r="A46" s="196" t="s">
        <v>80</v>
      </c>
      <c r="B46" s="240" t="s">
        <v>100</v>
      </c>
      <c r="C46" s="122" t="s">
        <v>327</v>
      </c>
      <c r="D46" s="119" t="s">
        <v>281</v>
      </c>
      <c r="E46" s="253" t="s">
        <v>281</v>
      </c>
      <c r="F46" s="240">
        <f ca="1">COUNTIFS(INDIRECT("RAG!$C$"&amp;$V12&amp;":$BB$"&amp;$V12),F$11,RAG!$C$3:$BB$3,$B46)</f>
        <v>0</v>
      </c>
      <c r="G46" s="240">
        <f ca="1">COUNTIFS(INDIRECT("RAG!$C$"&amp;$V12&amp;":$BB$"&amp;$V12),G$11,RAG!$C$3:$BB$3,$B46)</f>
        <v>0</v>
      </c>
      <c r="H46" s="240">
        <f ca="1">COUNTIFS(INDIRECT("RAG!$C$"&amp;$V12&amp;":$BB$"&amp;$V12),H$11,RAG!$C$3:$BB$3,$B46)</f>
        <v>7</v>
      </c>
      <c r="I46" s="243" t="s">
        <v>282</v>
      </c>
      <c r="J46" s="243" t="s">
        <v>335</v>
      </c>
      <c r="K46" s="243" t="s">
        <v>284</v>
      </c>
      <c r="L46" s="243" t="s">
        <v>285</v>
      </c>
      <c r="M46" s="243" t="s">
        <v>286</v>
      </c>
      <c r="N46" s="243" t="s">
        <v>287</v>
      </c>
      <c r="O46" s="246" t="s">
        <v>555</v>
      </c>
      <c r="P46" s="277" t="s">
        <v>289</v>
      </c>
      <c r="Q46" s="234"/>
      <c r="R46" s="234"/>
      <c r="S46" s="293"/>
      <c r="V46" s="237"/>
      <c r="Z46" t="str">
        <f>IF(R46&gt;0,B46&amp;":"&amp;R46&amp;"
","")</f>
        <v/>
      </c>
    </row>
    <row r="47" spans="1:26" ht="30" customHeight="1" x14ac:dyDescent="0.35">
      <c r="A47" s="197"/>
      <c r="B47" s="241"/>
      <c r="C47" s="81" t="s">
        <v>328</v>
      </c>
      <c r="D47" s="108" t="s">
        <v>281</v>
      </c>
      <c r="E47" s="254"/>
      <c r="F47" s="241"/>
      <c r="G47" s="241"/>
      <c r="H47" s="241"/>
      <c r="I47" s="244"/>
      <c r="J47" s="244"/>
      <c r="K47" s="244"/>
      <c r="L47" s="244"/>
      <c r="M47" s="244"/>
      <c r="N47" s="244"/>
      <c r="O47" s="187"/>
      <c r="P47" s="278"/>
      <c r="Q47" s="235"/>
      <c r="R47" s="235"/>
      <c r="S47" s="293"/>
      <c r="V47" s="238"/>
    </row>
    <row r="48" spans="1:26" x14ac:dyDescent="0.35">
      <c r="A48" s="197"/>
      <c r="B48" s="241"/>
      <c r="C48" s="81" t="s">
        <v>329</v>
      </c>
      <c r="D48" s="108" t="s">
        <v>281</v>
      </c>
      <c r="E48" s="254"/>
      <c r="F48" s="241"/>
      <c r="G48" s="241"/>
      <c r="H48" s="241"/>
      <c r="I48" s="244"/>
      <c r="J48" s="244"/>
      <c r="K48" s="244"/>
      <c r="L48" s="244"/>
      <c r="M48" s="244"/>
      <c r="N48" s="244"/>
      <c r="O48" s="187"/>
      <c r="P48" s="278"/>
      <c r="Q48" s="235"/>
      <c r="R48" s="235"/>
      <c r="S48" s="293"/>
      <c r="V48" s="238"/>
    </row>
    <row r="49" spans="1:26" ht="14.5" customHeight="1" x14ac:dyDescent="0.35">
      <c r="A49" s="197"/>
      <c r="B49" s="241"/>
      <c r="C49" s="81" t="s">
        <v>330</v>
      </c>
      <c r="D49" s="108" t="s">
        <v>289</v>
      </c>
      <c r="E49" s="254"/>
      <c r="F49" s="241"/>
      <c r="G49" s="241"/>
      <c r="H49" s="241"/>
      <c r="I49" s="244"/>
      <c r="J49" s="244"/>
      <c r="K49" s="244"/>
      <c r="L49" s="244"/>
      <c r="M49" s="244"/>
      <c r="N49" s="244"/>
      <c r="O49" s="187"/>
      <c r="P49" s="278"/>
      <c r="Q49" s="235"/>
      <c r="R49" s="235"/>
      <c r="S49" s="293"/>
      <c r="V49" s="238"/>
    </row>
    <row r="50" spans="1:26" ht="96" customHeight="1" thickBot="1" x14ac:dyDescent="0.4">
      <c r="A50" s="198"/>
      <c r="B50" s="242"/>
      <c r="C50" s="123" t="s">
        <v>331</v>
      </c>
      <c r="D50" s="108" t="s">
        <v>289</v>
      </c>
      <c r="E50" s="255"/>
      <c r="F50" s="242"/>
      <c r="G50" s="242"/>
      <c r="H50" s="242"/>
      <c r="I50" s="256"/>
      <c r="J50" s="256"/>
      <c r="K50" s="256"/>
      <c r="L50" s="256"/>
      <c r="M50" s="256"/>
      <c r="N50" s="256"/>
      <c r="O50" s="247"/>
      <c r="P50" s="279"/>
      <c r="Q50" s="258"/>
      <c r="R50" s="258"/>
      <c r="S50" s="293"/>
      <c r="V50" s="252"/>
    </row>
    <row r="51" spans="1:26" ht="43.5" customHeight="1" x14ac:dyDescent="0.35">
      <c r="A51" s="196" t="s">
        <v>81</v>
      </c>
      <c r="B51" s="240" t="s">
        <v>101</v>
      </c>
      <c r="C51" s="122" t="s">
        <v>332</v>
      </c>
      <c r="D51" s="119" t="s">
        <v>281</v>
      </c>
      <c r="E51" s="253" t="s">
        <v>281</v>
      </c>
      <c r="F51" s="240">
        <f ca="1">COUNTIFS(INDIRECT("RAG!$C$"&amp;$V12&amp;":$BB$"&amp;$V12),F$11,RAG!$C$3:$BB$3,$B51)</f>
        <v>1</v>
      </c>
      <c r="G51" s="240">
        <f ca="1">COUNTIFS(INDIRECT("RAG!$C$"&amp;$V12&amp;":$BB$"&amp;$V12),G$11,RAG!$C$3:$BB$3,$B51)</f>
        <v>0</v>
      </c>
      <c r="H51" s="240">
        <f ca="1">COUNTIFS(INDIRECT("RAG!$C$"&amp;$V12&amp;":$BB$"&amp;$V12),H$11,RAG!$C$3:$BB$3,$B51)</f>
        <v>3</v>
      </c>
      <c r="I51" s="243" t="s">
        <v>231</v>
      </c>
      <c r="J51" s="243" t="s">
        <v>231</v>
      </c>
      <c r="K51" s="243" t="s">
        <v>231</v>
      </c>
      <c r="L51" s="243" t="s">
        <v>231</v>
      </c>
      <c r="M51" s="243" t="s">
        <v>231</v>
      </c>
      <c r="N51" s="243" t="s">
        <v>262</v>
      </c>
      <c r="O51" s="246" t="s">
        <v>801</v>
      </c>
      <c r="P51" s="277" t="s">
        <v>281</v>
      </c>
      <c r="Q51" s="234"/>
      <c r="R51" s="234" t="s">
        <v>678</v>
      </c>
      <c r="S51" s="292"/>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120.5" customHeight="1" thickBot="1" x14ac:dyDescent="0.4">
      <c r="A52" s="198"/>
      <c r="B52" s="242"/>
      <c r="C52" s="123" t="s">
        <v>333</v>
      </c>
      <c r="D52" s="108" t="s">
        <v>281</v>
      </c>
      <c r="E52" s="255"/>
      <c r="F52" s="242"/>
      <c r="G52" s="242"/>
      <c r="H52" s="242"/>
      <c r="I52" s="256"/>
      <c r="J52" s="256"/>
      <c r="K52" s="256"/>
      <c r="L52" s="256"/>
      <c r="M52" s="256"/>
      <c r="N52" s="256"/>
      <c r="O52" s="247"/>
      <c r="P52" s="279"/>
      <c r="Q52" s="258"/>
      <c r="R52" s="258"/>
      <c r="S52" s="292"/>
      <c r="V52" s="252"/>
    </row>
    <row r="53" spans="1:26" ht="29" x14ac:dyDescent="0.35">
      <c r="A53" s="196" t="s">
        <v>83</v>
      </c>
      <c r="B53" s="240" t="s">
        <v>102</v>
      </c>
      <c r="C53" s="119" t="s">
        <v>334</v>
      </c>
      <c r="D53" s="119" t="s">
        <v>289</v>
      </c>
      <c r="E53" s="265" t="s">
        <v>281</v>
      </c>
      <c r="F53" s="259">
        <f ca="1">COUNTIFS(INDIRECT("RAG!$C$"&amp;$V12&amp;":$BB$"&amp;$V12),F$11,RAG!$C$3:$BB$3,$B53)</f>
        <v>0</v>
      </c>
      <c r="G53" s="259">
        <f ca="1">COUNTIFS(INDIRECT("RAG!$C$"&amp;$V12&amp;":$BB$"&amp;$V12),G$11,RAG!$C$3:$BB$3,$B53)</f>
        <v>1</v>
      </c>
      <c r="H53" s="259">
        <f ca="1">COUNTIFS(INDIRECT("RAG!$C$"&amp;$V12&amp;":$BB$"&amp;$V12),H$11,RAG!$C$3:$BB$3,$B53)</f>
        <v>0</v>
      </c>
      <c r="I53" s="243" t="s">
        <v>282</v>
      </c>
      <c r="J53" s="243" t="s">
        <v>335</v>
      </c>
      <c r="K53" s="243" t="s">
        <v>284</v>
      </c>
      <c r="L53" s="243" t="s">
        <v>381</v>
      </c>
      <c r="M53" s="243" t="s">
        <v>286</v>
      </c>
      <c r="N53" s="243" t="s">
        <v>261</v>
      </c>
      <c r="O53" s="246" t="s">
        <v>526</v>
      </c>
      <c r="P53" s="231" t="s">
        <v>281</v>
      </c>
      <c r="Q53" s="234"/>
      <c r="R53" s="234" t="s">
        <v>525</v>
      </c>
      <c r="S53" s="292"/>
      <c r="V53" s="237"/>
      <c r="Z53" t="str">
        <f>IF(R53&gt;0,B53&amp;":"&amp;R53&amp;"
","")</f>
        <v xml:space="preserve">IIA8:Local Plan Policy CN2: Energy Infrastructure requires electric vehicle charging to be provided on site, if car parking is proposed.
</v>
      </c>
    </row>
    <row r="54" spans="1:26" x14ac:dyDescent="0.35">
      <c r="A54" s="197"/>
      <c r="B54" s="241"/>
      <c r="C54" s="108" t="s">
        <v>336</v>
      </c>
      <c r="D54" s="108" t="s">
        <v>281</v>
      </c>
      <c r="E54" s="266"/>
      <c r="F54" s="260"/>
      <c r="G54" s="260"/>
      <c r="H54" s="260"/>
      <c r="I54" s="244"/>
      <c r="J54" s="244"/>
      <c r="K54" s="244"/>
      <c r="L54" s="244"/>
      <c r="M54" s="244"/>
      <c r="N54" s="244"/>
      <c r="O54" s="187"/>
      <c r="P54" s="232"/>
      <c r="Q54" s="235"/>
      <c r="R54" s="235"/>
      <c r="S54" s="292"/>
      <c r="V54" s="238"/>
    </row>
    <row r="55" spans="1:26" x14ac:dyDescent="0.35">
      <c r="A55" s="197"/>
      <c r="B55" s="241"/>
      <c r="C55" s="127" t="s">
        <v>337</v>
      </c>
      <c r="D55" s="108" t="s">
        <v>289</v>
      </c>
      <c r="E55" s="266"/>
      <c r="F55" s="260"/>
      <c r="G55" s="260"/>
      <c r="H55" s="260"/>
      <c r="I55" s="244"/>
      <c r="J55" s="244"/>
      <c r="K55" s="244"/>
      <c r="L55" s="244"/>
      <c r="M55" s="244"/>
      <c r="N55" s="244"/>
      <c r="O55" s="187"/>
      <c r="P55" s="232"/>
      <c r="Q55" s="235"/>
      <c r="R55" s="235"/>
      <c r="S55" s="292"/>
      <c r="V55" s="238"/>
    </row>
    <row r="56" spans="1:26" x14ac:dyDescent="0.35">
      <c r="A56" s="197"/>
      <c r="B56" s="241"/>
      <c r="C56" s="108" t="s">
        <v>338</v>
      </c>
      <c r="D56" s="108" t="s">
        <v>289</v>
      </c>
      <c r="E56" s="266"/>
      <c r="F56" s="260"/>
      <c r="G56" s="260"/>
      <c r="H56" s="260"/>
      <c r="I56" s="244"/>
      <c r="J56" s="244"/>
      <c r="K56" s="244"/>
      <c r="L56" s="244"/>
      <c r="M56" s="244"/>
      <c r="N56" s="244"/>
      <c r="O56" s="187"/>
      <c r="P56" s="232"/>
      <c r="Q56" s="235"/>
      <c r="R56" s="235"/>
      <c r="S56" s="292"/>
      <c r="V56" s="238"/>
    </row>
    <row r="57" spans="1:26" ht="15" thickBot="1" x14ac:dyDescent="0.4">
      <c r="A57" s="198"/>
      <c r="B57" s="242"/>
      <c r="C57" s="121" t="s">
        <v>339</v>
      </c>
      <c r="D57" s="108" t="s">
        <v>281</v>
      </c>
      <c r="E57" s="267"/>
      <c r="F57" s="261"/>
      <c r="G57" s="261"/>
      <c r="H57" s="261"/>
      <c r="I57" s="256"/>
      <c r="J57" s="256"/>
      <c r="K57" s="256"/>
      <c r="L57" s="256"/>
      <c r="M57" s="256"/>
      <c r="N57" s="256"/>
      <c r="O57" s="247"/>
      <c r="P57" s="248"/>
      <c r="Q57" s="258"/>
      <c r="R57" s="258"/>
      <c r="S57" s="292"/>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1</v>
      </c>
      <c r="H58" s="259">
        <f ca="1">COUNTIFS(INDIRECT("RAG!$C$"&amp;$V12&amp;":$BB$"&amp;$V12),H$11,RAG!$C$3:$BB$3,$B58)</f>
        <v>1</v>
      </c>
      <c r="I58" s="243" t="s">
        <v>282</v>
      </c>
      <c r="J58" s="243" t="s">
        <v>335</v>
      </c>
      <c r="K58" s="243" t="s">
        <v>284</v>
      </c>
      <c r="L58" s="243" t="s">
        <v>285</v>
      </c>
      <c r="M58" s="243" t="s">
        <v>286</v>
      </c>
      <c r="N58" s="243" t="s">
        <v>261</v>
      </c>
      <c r="O58" s="246" t="s">
        <v>802</v>
      </c>
      <c r="P58" s="231" t="s">
        <v>289</v>
      </c>
      <c r="Q58" s="249"/>
      <c r="R58" s="234" t="s">
        <v>524</v>
      </c>
      <c r="S58" s="293"/>
      <c r="V58" s="237"/>
      <c r="Z58" t="str">
        <f>IF(R58&gt;0,B58&amp;":"&amp;R58&amp;"
","")</f>
        <v xml:space="preserve">IIA9:Local Plan Policy CN4: Sustainable Drainage requires sites to incorporate natural flood risk solutions, such as SUDs.
</v>
      </c>
    </row>
    <row r="59" spans="1:26" ht="14.5" customHeight="1" x14ac:dyDescent="0.35">
      <c r="A59" s="197"/>
      <c r="B59" s="241"/>
      <c r="C59" s="109" t="s">
        <v>341</v>
      </c>
      <c r="D59" s="108" t="s">
        <v>289</v>
      </c>
      <c r="E59" s="266"/>
      <c r="F59" s="260"/>
      <c r="G59" s="260"/>
      <c r="H59" s="260"/>
      <c r="I59" s="244"/>
      <c r="J59" s="244"/>
      <c r="K59" s="244"/>
      <c r="L59" s="244"/>
      <c r="M59" s="244"/>
      <c r="N59" s="244"/>
      <c r="O59" s="187"/>
      <c r="P59" s="232"/>
      <c r="Q59" s="250"/>
      <c r="R59" s="235"/>
      <c r="S59" s="293"/>
      <c r="V59" s="238"/>
    </row>
    <row r="60" spans="1:26" ht="29.5" thickBot="1" x14ac:dyDescent="0.4">
      <c r="A60" s="198"/>
      <c r="B60" s="242"/>
      <c r="C60" s="129" t="s">
        <v>342</v>
      </c>
      <c r="D60" s="108" t="s">
        <v>289</v>
      </c>
      <c r="E60" s="267"/>
      <c r="F60" s="261"/>
      <c r="G60" s="261"/>
      <c r="H60" s="261"/>
      <c r="I60" s="256"/>
      <c r="J60" s="256"/>
      <c r="K60" s="256"/>
      <c r="L60" s="256"/>
      <c r="M60" s="256"/>
      <c r="N60" s="256"/>
      <c r="O60" s="247"/>
      <c r="P60" s="248"/>
      <c r="Q60" s="251"/>
      <c r="R60" s="258"/>
      <c r="S60" s="293"/>
      <c r="V60" s="252"/>
    </row>
    <row r="61" spans="1:26" ht="14.5" customHeight="1" x14ac:dyDescent="0.35">
      <c r="A61" s="196" t="s">
        <v>85</v>
      </c>
      <c r="B61" s="240" t="s">
        <v>104</v>
      </c>
      <c r="C61" s="119" t="s">
        <v>343</v>
      </c>
      <c r="D61" s="119" t="s">
        <v>281</v>
      </c>
      <c r="E61" s="265" t="s">
        <v>281</v>
      </c>
      <c r="F61" s="259">
        <f ca="1">COUNTIFS(INDIRECT("RAG!$C$"&amp;$V12&amp;":$BB$"&amp;$V12),F$11,RAG!$C$3:$BB$3,$B61)</f>
        <v>0</v>
      </c>
      <c r="G61" s="259">
        <f ca="1">COUNTIFS(INDIRECT("RAG!$C$"&amp;$V12&amp;":$BB$"&amp;$V12),G$11,RAG!$C$3:$BB$3,$B61)</f>
        <v>0</v>
      </c>
      <c r="H61" s="259">
        <f ca="1">COUNTIFS(INDIRECT("RAG!$C$"&amp;$V12&amp;":$BB$"&amp;$V12),H$11,RAG!$C$3:$BB$3,$B61)</f>
        <v>5</v>
      </c>
      <c r="I61" s="243" t="s">
        <v>282</v>
      </c>
      <c r="J61" s="243" t="s">
        <v>335</v>
      </c>
      <c r="K61" s="243" t="s">
        <v>284</v>
      </c>
      <c r="L61" s="243" t="s">
        <v>285</v>
      </c>
      <c r="M61" s="243" t="s">
        <v>286</v>
      </c>
      <c r="N61" s="243" t="s">
        <v>261</v>
      </c>
      <c r="O61" s="246" t="s">
        <v>667</v>
      </c>
      <c r="P61" s="231" t="s">
        <v>289</v>
      </c>
      <c r="Q61" s="277"/>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44"/>
      <c r="J62" s="244"/>
      <c r="K62" s="244"/>
      <c r="L62" s="244"/>
      <c r="M62" s="244"/>
      <c r="N62" s="244"/>
      <c r="O62" s="187"/>
      <c r="P62" s="232"/>
      <c r="Q62" s="278"/>
      <c r="R62" s="272"/>
      <c r="S62" s="293"/>
      <c r="V62" s="275"/>
    </row>
    <row r="63" spans="1:26" x14ac:dyDescent="0.35">
      <c r="A63" s="197"/>
      <c r="B63" s="241"/>
      <c r="C63" s="108" t="s">
        <v>345</v>
      </c>
      <c r="D63" s="108" t="s">
        <v>281</v>
      </c>
      <c r="E63" s="266"/>
      <c r="F63" s="260"/>
      <c r="G63" s="260"/>
      <c r="H63" s="260"/>
      <c r="I63" s="244"/>
      <c r="J63" s="244"/>
      <c r="K63" s="244"/>
      <c r="L63" s="244"/>
      <c r="M63" s="244"/>
      <c r="N63" s="244"/>
      <c r="O63" s="187"/>
      <c r="P63" s="232"/>
      <c r="Q63" s="278"/>
      <c r="R63" s="272"/>
      <c r="S63" s="293"/>
      <c r="V63" s="275"/>
    </row>
    <row r="64" spans="1:26" x14ac:dyDescent="0.35">
      <c r="A64" s="197"/>
      <c r="B64" s="241"/>
      <c r="C64" s="108" t="s">
        <v>346</v>
      </c>
      <c r="D64" s="108" t="s">
        <v>281</v>
      </c>
      <c r="E64" s="266"/>
      <c r="F64" s="260"/>
      <c r="G64" s="260"/>
      <c r="H64" s="260"/>
      <c r="I64" s="244"/>
      <c r="J64" s="244"/>
      <c r="K64" s="244"/>
      <c r="L64" s="244"/>
      <c r="M64" s="244"/>
      <c r="N64" s="244"/>
      <c r="O64" s="187"/>
      <c r="P64" s="232"/>
      <c r="Q64" s="278"/>
      <c r="R64" s="272"/>
      <c r="S64" s="293"/>
      <c r="V64" s="275"/>
    </row>
    <row r="65" spans="1:26" x14ac:dyDescent="0.35">
      <c r="A65" s="197"/>
      <c r="B65" s="241"/>
      <c r="C65" s="108" t="s">
        <v>347</v>
      </c>
      <c r="D65" s="108" t="s">
        <v>289</v>
      </c>
      <c r="E65" s="266"/>
      <c r="F65" s="260"/>
      <c r="G65" s="260"/>
      <c r="H65" s="260"/>
      <c r="I65" s="244"/>
      <c r="J65" s="244"/>
      <c r="K65" s="244"/>
      <c r="L65" s="244"/>
      <c r="M65" s="244"/>
      <c r="N65" s="244"/>
      <c r="O65" s="187"/>
      <c r="P65" s="232"/>
      <c r="Q65" s="278"/>
      <c r="R65" s="272"/>
      <c r="S65" s="293"/>
      <c r="V65" s="275"/>
    </row>
    <row r="66" spans="1:26" x14ac:dyDescent="0.35">
      <c r="A66" s="197"/>
      <c r="B66" s="241"/>
      <c r="C66" s="108" t="s">
        <v>348</v>
      </c>
      <c r="D66" s="108" t="s">
        <v>289</v>
      </c>
      <c r="E66" s="266"/>
      <c r="F66" s="260"/>
      <c r="G66" s="260"/>
      <c r="H66" s="260"/>
      <c r="I66" s="244"/>
      <c r="J66" s="244"/>
      <c r="K66" s="244"/>
      <c r="L66" s="244"/>
      <c r="M66" s="244"/>
      <c r="N66" s="244"/>
      <c r="O66" s="187"/>
      <c r="P66" s="232"/>
      <c r="Q66" s="278"/>
      <c r="R66" s="272"/>
      <c r="S66" s="293"/>
      <c r="V66" s="275"/>
    </row>
    <row r="67" spans="1:26" ht="29" x14ac:dyDescent="0.35">
      <c r="A67" s="197"/>
      <c r="B67" s="241"/>
      <c r="C67" s="108" t="s">
        <v>349</v>
      </c>
      <c r="D67" s="108" t="s">
        <v>289</v>
      </c>
      <c r="E67" s="266"/>
      <c r="F67" s="260"/>
      <c r="G67" s="260"/>
      <c r="H67" s="260"/>
      <c r="I67" s="244"/>
      <c r="J67" s="244"/>
      <c r="K67" s="244"/>
      <c r="L67" s="244"/>
      <c r="M67" s="244"/>
      <c r="N67" s="244"/>
      <c r="O67" s="187"/>
      <c r="P67" s="232"/>
      <c r="Q67" s="278"/>
      <c r="R67" s="272"/>
      <c r="S67" s="293"/>
      <c r="V67" s="275"/>
    </row>
    <row r="68" spans="1:26" ht="95.5" customHeight="1" thickBot="1" x14ac:dyDescent="0.4">
      <c r="A68" s="198"/>
      <c r="B68" s="242"/>
      <c r="C68" s="121" t="s">
        <v>350</v>
      </c>
      <c r="D68" s="108" t="s">
        <v>281</v>
      </c>
      <c r="E68" s="267"/>
      <c r="F68" s="261"/>
      <c r="G68" s="261"/>
      <c r="H68" s="261"/>
      <c r="I68" s="256"/>
      <c r="J68" s="256"/>
      <c r="K68" s="256"/>
      <c r="L68" s="256"/>
      <c r="M68" s="256"/>
      <c r="N68" s="256"/>
      <c r="O68" s="247"/>
      <c r="P68" s="248"/>
      <c r="Q68" s="279"/>
      <c r="R68" s="273"/>
      <c r="S68" s="293"/>
      <c r="V68" s="276"/>
    </row>
    <row r="69" spans="1:26" ht="14.5" customHeight="1" x14ac:dyDescent="0.35">
      <c r="A69" s="196" t="s">
        <v>599</v>
      </c>
      <c r="B69" s="240" t="s">
        <v>105</v>
      </c>
      <c r="C69" s="124" t="s">
        <v>738</v>
      </c>
      <c r="D69" s="119" t="s">
        <v>281</v>
      </c>
      <c r="E69" s="265" t="s">
        <v>281</v>
      </c>
      <c r="F69" s="259">
        <f ca="1">COUNTIFS(INDIRECT("RAG!$C$"&amp;$V12&amp;":$BB$"&amp;$V12),F$11,RAG!$C$3:$BB$3,$B69)</f>
        <v>0</v>
      </c>
      <c r="G69" s="259">
        <f ca="1">COUNTIFS(INDIRECT("RAG!$C$"&amp;$V12&amp;":$BB$"&amp;$V12),G$11,RAG!$C$3:$BB$3,$B69)</f>
        <v>0</v>
      </c>
      <c r="H69" s="259">
        <f ca="1">COUNTIFS(INDIRECT("RAG!$C$"&amp;$V12&amp;":$BB$"&amp;$V12),H$11,RAG!$C$3:$BB$3,$B69)</f>
        <v>6</v>
      </c>
      <c r="I69" s="243" t="s">
        <v>282</v>
      </c>
      <c r="J69" s="243" t="s">
        <v>335</v>
      </c>
      <c r="K69" s="243" t="s">
        <v>284</v>
      </c>
      <c r="L69" s="243" t="s">
        <v>285</v>
      </c>
      <c r="M69" s="243" t="s">
        <v>286</v>
      </c>
      <c r="N69" s="243" t="s">
        <v>261</v>
      </c>
      <c r="O69" s="262" t="s">
        <v>561</v>
      </c>
      <c r="P69" s="231" t="s">
        <v>289</v>
      </c>
      <c r="Q69" s="249"/>
      <c r="R69" s="249"/>
      <c r="S69" s="292"/>
      <c r="V69" s="237"/>
      <c r="Z69" t="str">
        <f>IF(R69&gt;0,B69&amp;":"&amp;R69&amp;"
","")</f>
        <v/>
      </c>
    </row>
    <row r="70" spans="1:26" x14ac:dyDescent="0.35">
      <c r="A70" s="197"/>
      <c r="B70" s="241"/>
      <c r="C70" s="125" t="s">
        <v>352</v>
      </c>
      <c r="D70" s="108" t="s">
        <v>281</v>
      </c>
      <c r="E70" s="266"/>
      <c r="F70" s="260"/>
      <c r="G70" s="260"/>
      <c r="H70" s="260"/>
      <c r="I70" s="244"/>
      <c r="J70" s="244"/>
      <c r="K70" s="244"/>
      <c r="L70" s="244"/>
      <c r="M70" s="244"/>
      <c r="N70" s="244"/>
      <c r="O70" s="263"/>
      <c r="P70" s="232"/>
      <c r="Q70" s="250"/>
      <c r="R70" s="250"/>
      <c r="S70" s="292"/>
      <c r="V70" s="238"/>
    </row>
    <row r="71" spans="1:26" ht="29" x14ac:dyDescent="0.35">
      <c r="A71" s="197"/>
      <c r="B71" s="241"/>
      <c r="C71" s="125" t="s">
        <v>353</v>
      </c>
      <c r="D71" s="108" t="s">
        <v>289</v>
      </c>
      <c r="E71" s="266"/>
      <c r="F71" s="260"/>
      <c r="G71" s="260"/>
      <c r="H71" s="260"/>
      <c r="I71" s="244"/>
      <c r="J71" s="244"/>
      <c r="K71" s="244"/>
      <c r="L71" s="244"/>
      <c r="M71" s="244"/>
      <c r="N71" s="244"/>
      <c r="O71" s="263"/>
      <c r="P71" s="232"/>
      <c r="Q71" s="250"/>
      <c r="R71" s="250"/>
      <c r="S71" s="292"/>
      <c r="V71" s="238"/>
    </row>
    <row r="72" spans="1:26" x14ac:dyDescent="0.35">
      <c r="A72" s="197"/>
      <c r="B72" s="241"/>
      <c r="C72" s="125" t="s">
        <v>354</v>
      </c>
      <c r="D72" s="108" t="s">
        <v>289</v>
      </c>
      <c r="E72" s="266"/>
      <c r="F72" s="260"/>
      <c r="G72" s="260"/>
      <c r="H72" s="260"/>
      <c r="I72" s="244"/>
      <c r="J72" s="244"/>
      <c r="K72" s="244"/>
      <c r="L72" s="244"/>
      <c r="M72" s="244"/>
      <c r="N72" s="244"/>
      <c r="O72" s="263"/>
      <c r="P72" s="232"/>
      <c r="Q72" s="250"/>
      <c r="R72" s="250"/>
      <c r="S72" s="292"/>
      <c r="V72" s="238"/>
    </row>
    <row r="73" spans="1:26" x14ac:dyDescent="0.35">
      <c r="A73" s="197"/>
      <c r="B73" s="241"/>
      <c r="C73" s="125" t="s">
        <v>739</v>
      </c>
      <c r="D73" s="108" t="s">
        <v>289</v>
      </c>
      <c r="E73" s="266"/>
      <c r="F73" s="260"/>
      <c r="G73" s="260"/>
      <c r="H73" s="260"/>
      <c r="I73" s="244"/>
      <c r="J73" s="244"/>
      <c r="K73" s="244"/>
      <c r="L73" s="244"/>
      <c r="M73" s="244"/>
      <c r="N73" s="244"/>
      <c r="O73" s="263"/>
      <c r="P73" s="232"/>
      <c r="Q73" s="250"/>
      <c r="R73" s="250"/>
      <c r="S73" s="292"/>
      <c r="V73" s="238"/>
    </row>
    <row r="74" spans="1:26" x14ac:dyDescent="0.35">
      <c r="A74" s="197"/>
      <c r="B74" s="241"/>
      <c r="C74" s="125" t="s">
        <v>355</v>
      </c>
      <c r="D74" s="108" t="s">
        <v>289</v>
      </c>
      <c r="E74" s="266"/>
      <c r="F74" s="260"/>
      <c r="G74" s="260"/>
      <c r="H74" s="260"/>
      <c r="I74" s="244"/>
      <c r="J74" s="244"/>
      <c r="K74" s="244"/>
      <c r="L74" s="244"/>
      <c r="M74" s="244"/>
      <c r="N74" s="244"/>
      <c r="O74" s="263"/>
      <c r="P74" s="232"/>
      <c r="Q74" s="250"/>
      <c r="R74" s="250"/>
      <c r="S74" s="292"/>
      <c r="V74" s="238"/>
    </row>
    <row r="75" spans="1:26" ht="15" thickBot="1" x14ac:dyDescent="0.4">
      <c r="A75" s="198"/>
      <c r="B75" s="242"/>
      <c r="C75" s="126" t="s">
        <v>356</v>
      </c>
      <c r="D75" s="108" t="s">
        <v>289</v>
      </c>
      <c r="E75" s="267"/>
      <c r="F75" s="261"/>
      <c r="G75" s="261"/>
      <c r="H75" s="261"/>
      <c r="I75" s="256"/>
      <c r="J75" s="256"/>
      <c r="K75" s="256"/>
      <c r="L75" s="256"/>
      <c r="M75" s="256"/>
      <c r="N75" s="256"/>
      <c r="O75" s="264"/>
      <c r="P75" s="248"/>
      <c r="Q75" s="251"/>
      <c r="R75" s="251"/>
      <c r="S75" s="292"/>
      <c r="V75" s="252"/>
    </row>
    <row r="76" spans="1:26" ht="14.5" customHeight="1" x14ac:dyDescent="0.35">
      <c r="A76" s="196" t="s">
        <v>87</v>
      </c>
      <c r="B76" s="240" t="s">
        <v>106</v>
      </c>
      <c r="C76" s="124" t="s">
        <v>357</v>
      </c>
      <c r="D76" s="119" t="s">
        <v>281</v>
      </c>
      <c r="E76" s="265" t="s">
        <v>281</v>
      </c>
      <c r="F76" s="259">
        <f ca="1">COUNTIFS(INDIRECT("RAG!$C$"&amp;$V12&amp;":$BB$"&amp;$V12),F$11,RAG!$C$3:$BB$3,$B76)</f>
        <v>1</v>
      </c>
      <c r="G76" s="259">
        <f ca="1">COUNTIFS(INDIRECT("RAG!$C$"&amp;$V12&amp;":$BB$"&amp;$V12),G$11,RAG!$C$3:$BB$3,$B76)</f>
        <v>0</v>
      </c>
      <c r="H76" s="259">
        <f ca="1">COUNTIFS(INDIRECT("RAG!$C$"&amp;$V12&amp;":$BB$"&amp;$V12),H$11,RAG!$C$3:$BB$3,$B76)</f>
        <v>3</v>
      </c>
      <c r="I76" s="243" t="s">
        <v>231</v>
      </c>
      <c r="J76" s="243" t="s">
        <v>231</v>
      </c>
      <c r="K76" s="243" t="s">
        <v>231</v>
      </c>
      <c r="L76" s="243" t="s">
        <v>231</v>
      </c>
      <c r="M76" s="243" t="s">
        <v>231</v>
      </c>
      <c r="N76" s="243" t="s">
        <v>262</v>
      </c>
      <c r="O76" s="268" t="s">
        <v>514</v>
      </c>
      <c r="P76" s="231" t="s">
        <v>289</v>
      </c>
      <c r="Q76" s="234"/>
      <c r="R76" s="234" t="s">
        <v>358</v>
      </c>
      <c r="S76" s="293"/>
      <c r="V76" s="237"/>
      <c r="Z76" t="str">
        <f>IF(R76&gt;0,B76&amp;":"&amp;R76&amp;"
","")</f>
        <v xml:space="preserve">IIA12:Local Plan Policy GR1 Achieving a High Standard of Development Design and Layout Considerations requires all development proposals to respect the character and landscape of which it is built in.
</v>
      </c>
    </row>
    <row r="77" spans="1:26" x14ac:dyDescent="0.35">
      <c r="A77" s="197"/>
      <c r="B77" s="241"/>
      <c r="C77" s="125" t="s">
        <v>359</v>
      </c>
      <c r="D77" s="108" t="s">
        <v>289</v>
      </c>
      <c r="E77" s="266"/>
      <c r="F77" s="260"/>
      <c r="G77" s="260"/>
      <c r="H77" s="260"/>
      <c r="I77" s="244"/>
      <c r="J77" s="244"/>
      <c r="K77" s="244"/>
      <c r="L77" s="244"/>
      <c r="M77" s="244"/>
      <c r="N77" s="244"/>
      <c r="O77" s="269"/>
      <c r="P77" s="232"/>
      <c r="Q77" s="235"/>
      <c r="R77" s="235"/>
      <c r="S77" s="293"/>
      <c r="V77" s="238"/>
    </row>
    <row r="78" spans="1:26" x14ac:dyDescent="0.35">
      <c r="A78" s="197"/>
      <c r="B78" s="241"/>
      <c r="C78" s="125" t="s">
        <v>360</v>
      </c>
      <c r="D78" s="108" t="s">
        <v>281</v>
      </c>
      <c r="E78" s="266"/>
      <c r="F78" s="260"/>
      <c r="G78" s="260"/>
      <c r="H78" s="260"/>
      <c r="I78" s="244"/>
      <c r="J78" s="244"/>
      <c r="K78" s="244"/>
      <c r="L78" s="244"/>
      <c r="M78" s="244"/>
      <c r="N78" s="244"/>
      <c r="O78" s="269"/>
      <c r="P78" s="232"/>
      <c r="Q78" s="235"/>
      <c r="R78" s="235"/>
      <c r="S78" s="293"/>
      <c r="V78" s="238"/>
    </row>
    <row r="79" spans="1:26" x14ac:dyDescent="0.35">
      <c r="A79" s="197"/>
      <c r="B79" s="241"/>
      <c r="C79" s="125" t="s">
        <v>361</v>
      </c>
      <c r="D79" s="108" t="s">
        <v>281</v>
      </c>
      <c r="E79" s="266"/>
      <c r="F79" s="260"/>
      <c r="G79" s="260"/>
      <c r="H79" s="260"/>
      <c r="I79" s="244"/>
      <c r="J79" s="244"/>
      <c r="K79" s="244"/>
      <c r="L79" s="244"/>
      <c r="M79" s="244"/>
      <c r="N79" s="244"/>
      <c r="O79" s="269"/>
      <c r="P79" s="232"/>
      <c r="Q79" s="235"/>
      <c r="R79" s="235"/>
      <c r="S79" s="293"/>
      <c r="V79" s="238"/>
    </row>
    <row r="80" spans="1:26" ht="70" customHeight="1" thickBot="1" x14ac:dyDescent="0.4">
      <c r="A80" s="198"/>
      <c r="B80" s="242"/>
      <c r="C80" s="130" t="s">
        <v>362</v>
      </c>
      <c r="D80" s="108" t="s">
        <v>289</v>
      </c>
      <c r="E80" s="267"/>
      <c r="F80" s="261"/>
      <c r="G80" s="261"/>
      <c r="H80" s="261"/>
      <c r="I80" s="256"/>
      <c r="J80" s="256"/>
      <c r="K80" s="256"/>
      <c r="L80" s="256"/>
      <c r="M80" s="256"/>
      <c r="N80" s="256"/>
      <c r="O80" s="270"/>
      <c r="P80" s="248"/>
      <c r="Q80" s="258"/>
      <c r="R80" s="258"/>
      <c r="S80" s="293"/>
      <c r="V80" s="252"/>
    </row>
    <row r="81" spans="1:26" ht="14.5" customHeight="1"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1</v>
      </c>
      <c r="H81" s="240">
        <f ca="1">COUNTIFS(INDIRECT("RAG!$C$"&amp;$V12&amp;":$BB$"&amp;$V12),H$11,RAG!$C$3:$BB$3,$B81)</f>
        <v>4</v>
      </c>
      <c r="I81" s="243" t="s">
        <v>231</v>
      </c>
      <c r="J81" s="243" t="s">
        <v>231</v>
      </c>
      <c r="K81" s="243" t="s">
        <v>231</v>
      </c>
      <c r="L81" s="243" t="s">
        <v>231</v>
      </c>
      <c r="M81" s="243" t="s">
        <v>231</v>
      </c>
      <c r="N81" s="243" t="s">
        <v>262</v>
      </c>
      <c r="O81" s="262" t="s">
        <v>944</v>
      </c>
      <c r="P81" s="265" t="s">
        <v>289</v>
      </c>
      <c r="Q81" s="271"/>
      <c r="R81" s="234" t="s">
        <v>938</v>
      </c>
      <c r="S81" s="293"/>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54"/>
      <c r="F82" s="241"/>
      <c r="G82" s="241"/>
      <c r="H82" s="241"/>
      <c r="I82" s="244"/>
      <c r="J82" s="244"/>
      <c r="K82" s="244"/>
      <c r="L82" s="244"/>
      <c r="M82" s="244"/>
      <c r="N82" s="244"/>
      <c r="O82" s="263"/>
      <c r="P82" s="266"/>
      <c r="Q82" s="272"/>
      <c r="R82" s="235"/>
      <c r="S82" s="293"/>
      <c r="V82" s="238"/>
    </row>
    <row r="83" spans="1:26" x14ac:dyDescent="0.35">
      <c r="A83" s="201"/>
      <c r="B83" s="241"/>
      <c r="C83" s="125" t="s">
        <v>365</v>
      </c>
      <c r="D83" s="108" t="s">
        <v>289</v>
      </c>
      <c r="E83" s="254"/>
      <c r="F83" s="241"/>
      <c r="G83" s="241"/>
      <c r="H83" s="241"/>
      <c r="I83" s="244"/>
      <c r="J83" s="244"/>
      <c r="K83" s="244"/>
      <c r="L83" s="244"/>
      <c r="M83" s="244"/>
      <c r="N83" s="244"/>
      <c r="O83" s="263"/>
      <c r="P83" s="266"/>
      <c r="Q83" s="272"/>
      <c r="R83" s="235"/>
      <c r="S83" s="293"/>
      <c r="V83" s="238"/>
    </row>
    <row r="84" spans="1:26" x14ac:dyDescent="0.35">
      <c r="A84" s="201"/>
      <c r="B84" s="241"/>
      <c r="C84" s="131" t="s">
        <v>366</v>
      </c>
      <c r="D84" s="108" t="s">
        <v>289</v>
      </c>
      <c r="E84" s="254"/>
      <c r="F84" s="241"/>
      <c r="G84" s="241"/>
      <c r="H84" s="241"/>
      <c r="I84" s="244"/>
      <c r="J84" s="244"/>
      <c r="K84" s="244"/>
      <c r="L84" s="244"/>
      <c r="M84" s="244"/>
      <c r="N84" s="244"/>
      <c r="O84" s="263"/>
      <c r="P84" s="266"/>
      <c r="Q84" s="272"/>
      <c r="R84" s="235"/>
      <c r="S84" s="293"/>
      <c r="V84" s="238"/>
    </row>
    <row r="85" spans="1:26" ht="29" x14ac:dyDescent="0.35">
      <c r="A85" s="201"/>
      <c r="B85" s="241"/>
      <c r="C85" s="131" t="s">
        <v>367</v>
      </c>
      <c r="D85" s="108" t="s">
        <v>289</v>
      </c>
      <c r="E85" s="254"/>
      <c r="F85" s="241"/>
      <c r="G85" s="241"/>
      <c r="H85" s="241"/>
      <c r="I85" s="244"/>
      <c r="J85" s="244"/>
      <c r="K85" s="244"/>
      <c r="L85" s="244"/>
      <c r="M85" s="244"/>
      <c r="N85" s="244"/>
      <c r="O85" s="263"/>
      <c r="P85" s="266"/>
      <c r="Q85" s="272"/>
      <c r="R85" s="235"/>
      <c r="S85" s="293"/>
      <c r="V85" s="238"/>
    </row>
    <row r="86" spans="1:26" ht="29" x14ac:dyDescent="0.35">
      <c r="A86" s="201"/>
      <c r="B86" s="241"/>
      <c r="C86" s="131" t="s">
        <v>368</v>
      </c>
      <c r="D86" s="108" t="s">
        <v>281</v>
      </c>
      <c r="E86" s="254"/>
      <c r="F86" s="241"/>
      <c r="G86" s="241"/>
      <c r="H86" s="241"/>
      <c r="I86" s="244"/>
      <c r="J86" s="244"/>
      <c r="K86" s="244"/>
      <c r="L86" s="244"/>
      <c r="M86" s="244"/>
      <c r="N86" s="244"/>
      <c r="O86" s="263"/>
      <c r="P86" s="266"/>
      <c r="Q86" s="272"/>
      <c r="R86" s="235"/>
      <c r="S86" s="293"/>
      <c r="V86" s="238"/>
    </row>
    <row r="87" spans="1:26" ht="15" thickBot="1" x14ac:dyDescent="0.4">
      <c r="A87" s="200"/>
      <c r="B87" s="242"/>
      <c r="C87" s="129" t="s">
        <v>369</v>
      </c>
      <c r="D87" s="108" t="s">
        <v>289</v>
      </c>
      <c r="E87" s="255"/>
      <c r="F87" s="242"/>
      <c r="G87" s="242"/>
      <c r="H87" s="242"/>
      <c r="I87" s="256"/>
      <c r="J87" s="256"/>
      <c r="K87" s="256"/>
      <c r="L87" s="256"/>
      <c r="M87" s="256"/>
      <c r="N87" s="256"/>
      <c r="O87" s="264"/>
      <c r="P87" s="267"/>
      <c r="Q87" s="273"/>
      <c r="R87" s="258"/>
      <c r="S87" s="293"/>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43" t="s">
        <v>231</v>
      </c>
      <c r="J88" s="243" t="s">
        <v>231</v>
      </c>
      <c r="K88" s="243" t="s">
        <v>231</v>
      </c>
      <c r="L88" s="243" t="s">
        <v>231</v>
      </c>
      <c r="M88" s="243" t="s">
        <v>231</v>
      </c>
      <c r="N88" s="243"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44"/>
      <c r="J89" s="244"/>
      <c r="K89" s="244"/>
      <c r="L89" s="244"/>
      <c r="M89" s="244"/>
      <c r="N89" s="244"/>
      <c r="O89" s="187"/>
      <c r="P89" s="232"/>
      <c r="Q89" s="235"/>
      <c r="R89" s="235"/>
      <c r="S89" s="293"/>
      <c r="V89" s="238"/>
    </row>
    <row r="90" spans="1:26" x14ac:dyDescent="0.35">
      <c r="A90" s="201"/>
      <c r="B90" s="241"/>
      <c r="C90" s="131" t="s">
        <v>373</v>
      </c>
      <c r="D90" s="108" t="s">
        <v>289</v>
      </c>
      <c r="E90" s="254"/>
      <c r="F90" s="241"/>
      <c r="G90" s="241"/>
      <c r="H90" s="241"/>
      <c r="I90" s="244"/>
      <c r="J90" s="244"/>
      <c r="K90" s="244"/>
      <c r="L90" s="244"/>
      <c r="M90" s="244"/>
      <c r="N90" s="244"/>
      <c r="O90" s="187"/>
      <c r="P90" s="232"/>
      <c r="Q90" s="235"/>
      <c r="R90" s="235"/>
      <c r="S90" s="293"/>
      <c r="V90" s="238"/>
    </row>
    <row r="91" spans="1:26" ht="85.5" customHeight="1" thickBot="1" x14ac:dyDescent="0.4">
      <c r="A91" s="202"/>
      <c r="B91" s="242"/>
      <c r="C91" s="133" t="s">
        <v>374</v>
      </c>
      <c r="D91" s="143" t="s">
        <v>281</v>
      </c>
      <c r="E91" s="255"/>
      <c r="F91" s="242"/>
      <c r="G91" s="242"/>
      <c r="H91" s="242"/>
      <c r="I91" s="245"/>
      <c r="J91" s="245"/>
      <c r="K91" s="245"/>
      <c r="L91" s="245"/>
      <c r="M91" s="245"/>
      <c r="N91" s="245"/>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pdoNPnv5QJ4t7y5FJVSxfgy9dtf5INXIq7pg9G/adb1Kaf7P82lAhrLKQzE9FSZwdGnNA7DKQcbC7qIg/8ThfQ==" saltValue="DDbDhBqDzB4kccpMTabXrg=="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3:S57"/>
    <mergeCell ref="S58:S60"/>
    <mergeCell ref="S61:S68"/>
    <mergeCell ref="S51:S52"/>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O24:O31"/>
    <mergeCell ref="P24:P31"/>
    <mergeCell ref="Q24:Q3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M40:M45"/>
    <mergeCell ref="N40:N45"/>
    <mergeCell ref="A46:A50"/>
    <mergeCell ref="B46:B50"/>
    <mergeCell ref="E46:E50"/>
    <mergeCell ref="F46:F50"/>
    <mergeCell ref="G46:G50"/>
    <mergeCell ref="I40:I45"/>
    <mergeCell ref="J40:J45"/>
    <mergeCell ref="K40:K45"/>
    <mergeCell ref="L40:L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2699" priority="7">
      <formula>$D12="No"</formula>
    </cfRule>
  </conditionalFormatting>
  <conditionalFormatting sqref="F12:F91">
    <cfRule type="cellIs" dxfId="2698" priority="10" operator="greaterThan">
      <formula>0</formula>
    </cfRule>
  </conditionalFormatting>
  <conditionalFormatting sqref="G12:G91">
    <cfRule type="cellIs" dxfId="2697" priority="9" operator="greaterThan">
      <formula>0</formula>
    </cfRule>
  </conditionalFormatting>
  <conditionalFormatting sqref="H12:H91">
    <cfRule type="cellIs" dxfId="2696" priority="8" operator="greaterThan">
      <formula>0</formula>
    </cfRule>
  </conditionalFormatting>
  <conditionalFormatting sqref="N12">
    <cfRule type="cellIs" dxfId="2695" priority="29" operator="equal">
      <formula>"Minor Negative"</formula>
    </cfRule>
    <cfRule type="cellIs" dxfId="2694" priority="33" operator="equal">
      <formula>"Neutral"</formula>
    </cfRule>
    <cfRule type="cellIs" dxfId="2693" priority="32" operator="equal">
      <formula>"Significant Positive"</formula>
    </cfRule>
    <cfRule type="cellIs" dxfId="2692" priority="31" operator="equal">
      <formula>"Minor Positive"</formula>
    </cfRule>
    <cfRule type="cellIs" dxfId="2691" priority="30" operator="equal">
      <formula>"Significant Negative"</formula>
    </cfRule>
  </conditionalFormatting>
  <conditionalFormatting sqref="N22">
    <cfRule type="cellIs" dxfId="2690" priority="34" operator="equal">
      <formula>"Significant Negative"</formula>
    </cfRule>
    <cfRule type="cellIs" dxfId="2689" priority="37" operator="equal">
      <formula>"Neutral"</formula>
    </cfRule>
    <cfRule type="cellIs" dxfId="2688" priority="36" operator="equal">
      <formula>"Uncertain"</formula>
    </cfRule>
    <cfRule type="cellIs" dxfId="2687" priority="35" operator="equal">
      <formula>"Minor Negative"</formula>
    </cfRule>
    <cfRule type="cellIs" dxfId="2686" priority="38" operator="equal">
      <formula>"Minor Positive"</formula>
    </cfRule>
    <cfRule type="cellIs" dxfId="2685" priority="39" operator="equal">
      <formula>"Significant Positive"</formula>
    </cfRule>
  </conditionalFormatting>
  <conditionalFormatting sqref="N24">
    <cfRule type="cellIs" dxfId="2684" priority="138" operator="equal">
      <formula>"Neutral"</formula>
    </cfRule>
    <cfRule type="cellIs" dxfId="2683" priority="137" operator="equal">
      <formula>"Uncertain"</formula>
    </cfRule>
    <cfRule type="cellIs" dxfId="2682" priority="136" operator="equal">
      <formula>"Minor Negative"</formula>
    </cfRule>
    <cfRule type="cellIs" dxfId="2681" priority="135" operator="equal">
      <formula>"Significant Negative"</formula>
    </cfRule>
    <cfRule type="cellIs" dxfId="2680" priority="140" operator="equal">
      <formula>"Significant Positive"</formula>
    </cfRule>
    <cfRule type="cellIs" dxfId="2679" priority="139" operator="equal">
      <formula>"Minor Positive"</formula>
    </cfRule>
  </conditionalFormatting>
  <conditionalFormatting sqref="N32">
    <cfRule type="cellIs" dxfId="2678" priority="129" operator="equal">
      <formula>"Significant Negative"</formula>
    </cfRule>
    <cfRule type="cellIs" dxfId="2677" priority="133" operator="equal">
      <formula>"Minor Positive"</formula>
    </cfRule>
    <cfRule type="cellIs" dxfId="2676" priority="134" operator="equal">
      <formula>"Significant Positive"</formula>
    </cfRule>
    <cfRule type="cellIs" dxfId="2675" priority="132" operator="equal">
      <formula>"Neutral"</formula>
    </cfRule>
    <cfRule type="cellIs" dxfId="2674" priority="131" operator="equal">
      <formula>"Uncertain"</formula>
    </cfRule>
    <cfRule type="cellIs" dxfId="2673" priority="130" operator="equal">
      <formula>"Minor Negative"</formula>
    </cfRule>
  </conditionalFormatting>
  <conditionalFormatting sqref="N40">
    <cfRule type="cellIs" dxfId="2672" priority="46" operator="equal">
      <formula>"Significant Negative"</formula>
    </cfRule>
    <cfRule type="cellIs" dxfId="2671" priority="48" operator="equal">
      <formula>"Uncertain"</formula>
    </cfRule>
    <cfRule type="cellIs" dxfId="2670" priority="49" operator="equal">
      <formula>"Neutral"</formula>
    </cfRule>
    <cfRule type="cellIs" dxfId="2669" priority="50" operator="equal">
      <formula>"Minor Positive"</formula>
    </cfRule>
    <cfRule type="cellIs" dxfId="2668" priority="51" operator="equal">
      <formula>"Significant Positive"</formula>
    </cfRule>
    <cfRule type="cellIs" dxfId="2667" priority="47" operator="equal">
      <formula>"Minor Negative"</formula>
    </cfRule>
  </conditionalFormatting>
  <conditionalFormatting sqref="N46">
    <cfRule type="cellIs" dxfId="2666" priority="100" operator="equal">
      <formula>"Neutral"</formula>
    </cfRule>
    <cfRule type="cellIs" dxfId="2665" priority="101" operator="equal">
      <formula>"Minor Positive"</formula>
    </cfRule>
    <cfRule type="cellIs" dxfId="2664" priority="102" operator="equal">
      <formula>"Significant Positive"</formula>
    </cfRule>
    <cfRule type="cellIs" dxfId="2663" priority="97" operator="equal">
      <formula>"Significant Negative"</formula>
    </cfRule>
    <cfRule type="cellIs" dxfId="2662" priority="98" operator="equal">
      <formula>"Minor Negative"</formula>
    </cfRule>
    <cfRule type="cellIs" dxfId="2661" priority="99" operator="equal">
      <formula>"Uncertain"</formula>
    </cfRule>
  </conditionalFormatting>
  <conditionalFormatting sqref="N51">
    <cfRule type="cellIs" dxfId="2660" priority="56" operator="equal">
      <formula>"Minor Positive"</formula>
    </cfRule>
    <cfRule type="cellIs" dxfId="2659" priority="57" operator="equal">
      <formula>"Significant Positive"</formula>
    </cfRule>
    <cfRule type="cellIs" dxfId="2658" priority="53" operator="equal">
      <formula>"Minor Negative"</formula>
    </cfRule>
    <cfRule type="cellIs" dxfId="2657" priority="54" operator="equal">
      <formula>"Uncertain"</formula>
    </cfRule>
    <cfRule type="cellIs" dxfId="2656" priority="55" operator="equal">
      <formula>"Neutral"</formula>
    </cfRule>
    <cfRule type="cellIs" dxfId="2655" priority="52" operator="equal">
      <formula>"Significant Negative"</formula>
    </cfRule>
  </conditionalFormatting>
  <conditionalFormatting sqref="N53">
    <cfRule type="cellIs" dxfId="2654" priority="148" operator="equal">
      <formula>"Minor Negative"</formula>
    </cfRule>
    <cfRule type="cellIs" dxfId="2653" priority="147" operator="equal">
      <formula>"Significant Negative"</formula>
    </cfRule>
    <cfRule type="cellIs" dxfId="2652" priority="149" operator="equal">
      <formula>"Uncertain"</formula>
    </cfRule>
    <cfRule type="cellIs" dxfId="2651" priority="150" operator="equal">
      <formula>"Neutral"</formula>
    </cfRule>
    <cfRule type="cellIs" dxfId="2650" priority="151" operator="equal">
      <formula>"Minor Positive"</formula>
    </cfRule>
    <cfRule type="cellIs" dxfId="2649" priority="152" operator="equal">
      <formula>"Significant Positive"</formula>
    </cfRule>
  </conditionalFormatting>
  <conditionalFormatting sqref="N58">
    <cfRule type="cellIs" dxfId="2648" priority="17" operator="equal">
      <formula>"Significant Negative"</formula>
    </cfRule>
    <cfRule type="cellIs" dxfId="2647" priority="18" operator="equal">
      <formula>"Minor Negative"</formula>
    </cfRule>
    <cfRule type="cellIs" dxfId="2646" priority="22" operator="equal">
      <formula>"Significant Positive"</formula>
    </cfRule>
    <cfRule type="cellIs" dxfId="2645" priority="21" operator="equal">
      <formula>"Minor Positive"</formula>
    </cfRule>
    <cfRule type="cellIs" dxfId="2644" priority="20" operator="equal">
      <formula>"Neutral"</formula>
    </cfRule>
    <cfRule type="cellIs" dxfId="2643" priority="19" operator="equal">
      <formula>"Uncertain"</formula>
    </cfRule>
  </conditionalFormatting>
  <conditionalFormatting sqref="N61">
    <cfRule type="cellIs" dxfId="2642" priority="27" operator="equal">
      <formula>"Minor Positive"</formula>
    </cfRule>
    <cfRule type="cellIs" dxfId="2641" priority="28" operator="equal">
      <formula>"Significant Positive"</formula>
    </cfRule>
    <cfRule type="cellIs" dxfId="2640" priority="26" operator="equal">
      <formula>"Neutral"</formula>
    </cfRule>
    <cfRule type="cellIs" dxfId="2639" priority="25" operator="equal">
      <formula>"Uncertain"</formula>
    </cfRule>
    <cfRule type="cellIs" dxfId="2638" priority="24" operator="equal">
      <formula>"Minor Negative"</formula>
    </cfRule>
    <cfRule type="cellIs" dxfId="2637" priority="23" operator="equal">
      <formula>"Significant Negative"</formula>
    </cfRule>
  </conditionalFormatting>
  <conditionalFormatting sqref="N69">
    <cfRule type="cellIs" dxfId="2636" priority="170" operator="equal">
      <formula>"Significant Positive"</formula>
    </cfRule>
    <cfRule type="cellIs" dxfId="2635" priority="165" operator="equal">
      <formula>"Significant Negative"</formula>
    </cfRule>
    <cfRule type="cellIs" dxfId="2634" priority="166" operator="equal">
      <formula>"Minor Negative"</formula>
    </cfRule>
    <cfRule type="cellIs" dxfId="2633" priority="167" operator="equal">
      <formula>"Uncertain"</formula>
    </cfRule>
    <cfRule type="cellIs" dxfId="2632" priority="168" operator="equal">
      <formula>"Neutral"</formula>
    </cfRule>
    <cfRule type="cellIs" dxfId="2631" priority="169" operator="equal">
      <formula>"Minor Positive"</formula>
    </cfRule>
  </conditionalFormatting>
  <conditionalFormatting sqref="N76">
    <cfRule type="cellIs" dxfId="2630" priority="71" operator="equal">
      <formula>"Minor Negative"</formula>
    </cfRule>
    <cfRule type="cellIs" dxfId="2629" priority="70" operator="equal">
      <formula>"Significant Negative"</formula>
    </cfRule>
    <cfRule type="cellIs" dxfId="2628" priority="72" operator="equal">
      <formula>"Uncertain"</formula>
    </cfRule>
    <cfRule type="cellIs" dxfId="2627" priority="73" operator="equal">
      <formula>"Neutral"</formula>
    </cfRule>
    <cfRule type="cellIs" dxfId="2626" priority="74" operator="equal">
      <formula>"Minor Positive"</formula>
    </cfRule>
    <cfRule type="cellIs" dxfId="2625" priority="75" operator="equal">
      <formula>"Significant Positive"</formula>
    </cfRule>
  </conditionalFormatting>
  <conditionalFormatting sqref="N81">
    <cfRule type="cellIs" dxfId="2624" priority="4" operator="equal">
      <formula>"Neutral"</formula>
    </cfRule>
    <cfRule type="cellIs" dxfId="2623" priority="3" operator="equal">
      <formula>"Uncertain"</formula>
    </cfRule>
    <cfRule type="cellIs" dxfId="2622" priority="2" operator="equal">
      <formula>"Minor Negative"</formula>
    </cfRule>
    <cfRule type="cellIs" dxfId="2621" priority="1" operator="equal">
      <formula>"Significant Negative"</formula>
    </cfRule>
    <cfRule type="cellIs" dxfId="2620" priority="6" operator="equal">
      <formula>"Significant Positive"</formula>
    </cfRule>
    <cfRule type="cellIs" dxfId="2619" priority="5" operator="equal">
      <formula>"Minor Positive"</formula>
    </cfRule>
  </conditionalFormatting>
  <conditionalFormatting sqref="N88">
    <cfRule type="cellIs" dxfId="2618" priority="83" operator="equal">
      <formula>"Minor Negative"</formula>
    </cfRule>
    <cfRule type="cellIs" dxfId="2617" priority="87" operator="equal">
      <formula>"Significant Positive"</formula>
    </cfRule>
    <cfRule type="cellIs" dxfId="2616" priority="86" operator="equal">
      <formula>"Minor Positive"</formula>
    </cfRule>
    <cfRule type="cellIs" dxfId="2615" priority="85" operator="equal">
      <formula>"Neutral"</formula>
    </cfRule>
    <cfRule type="cellIs" dxfId="2614" priority="84" operator="equal">
      <formula>"Uncertain"</formula>
    </cfRule>
    <cfRule type="cellIs" dxfId="2613" priority="82" operator="equal">
      <formula>"Significant Negative"</formula>
    </cfRule>
  </conditionalFormatting>
  <dataValidations count="9">
    <dataValidation type="list" allowBlank="1" showInputMessage="1" showErrorMessage="1" sqref="N12 N88:N91 N22:N80" xr:uid="{538B4D2A-993A-4A91-8DA3-DD950613D69F}">
      <formula1>"Significant Positive,Minor Positive,Neutral,Uncertain,Minor Negative,Significant Negative"</formula1>
    </dataValidation>
    <dataValidation type="list" allowBlank="1" showInputMessage="1" showErrorMessage="1" sqref="L12 L22:L91" xr:uid="{1010BE50-651F-4CB4-99B9-A29152CD0B2D}">
      <formula1>"Localised,District-wide,Regional,National,N/A"</formula1>
    </dataValidation>
    <dataValidation type="list" allowBlank="1" showInputMessage="1" showErrorMessage="1" sqref="K12 K22:K91" xr:uid="{02FE3FDA-98D5-4C63-8734-CE734E8A0C31}">
      <formula1>"Short(&lt;5yrs),Short/Medium,Medium(10yrs),Medium/Long,Long(20+yrs),N/A"</formula1>
    </dataValidation>
    <dataValidation type="list" allowBlank="1" showInputMessage="1" showErrorMessage="1" sqref="J12 J22:J91" xr:uid="{1985B324-3E36-403A-9AA1-8F49E6EDB99D}">
      <formula1>"Low,Medium,High,N/A"</formula1>
    </dataValidation>
    <dataValidation type="list" allowBlank="1" showInputMessage="1" showErrorMessage="1" sqref="I12:I91" xr:uid="{1A0A5308-02AB-412B-8100-E5A21F5BD83B}">
      <formula1>"Direct,Indirect,N/A"</formula1>
    </dataValidation>
    <dataValidation type="list" allowBlank="1" showInputMessage="1" showErrorMessage="1" sqref="M12:M91" xr:uid="{56F45FDD-BD7A-43F8-80CA-A06E8A062D44}">
      <formula1>"Permanent/Irreversible,Permanant/Reversible,Temporary/Irreversible,Temporary/Reversible,N/A"</formula1>
    </dataValidation>
    <dataValidation type="list" allowBlank="1" showInputMessage="1" showErrorMessage="1" sqref="P88:P91 P53:P60 P69:P75" xr:uid="{A9F9E4A8-1BC0-47AB-8442-3460E958A26B}">
      <formula1>"Yes,No"</formula1>
    </dataValidation>
    <dataValidation type="list" allowBlank="1" showInputMessage="1" showErrorMessage="1" sqref="D12:D91" xr:uid="{8EE8E778-0637-42A0-BF08-46BF8D74388D}">
      <formula1>"Yes, No"</formula1>
    </dataValidation>
    <dataValidation type="list" allowBlank="1" showInputMessage="1" showErrorMessage="1" sqref="N81:N87" xr:uid="{0F0014AC-F837-4588-8016-E112AC9AB145}">
      <formula1>"Significant Positive,Minor Positive,Neutral,Uncertain,Minor Negative, Significant Negative"</formula1>
    </dataValidation>
  </dataValidations>
  <pageMargins left="0.7" right="0.7" top="0.75" bottom="0.75" header="0.3" footer="0.3"/>
  <pageSetup orientation="portrait" horizontalDpi="4294967293" vertic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698C5-7943-4B89-9F03-C3B7F2D3B613}">
  <sheetPr codeName="Sheet33"/>
  <dimension ref="A1:Z94"/>
  <sheetViews>
    <sheetView topLeftCell="C57" zoomScale="60" zoomScaleNormal="60" workbookViewId="0">
      <selection activeCell="O81" sqref="O81:O87"/>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25.453125" customWidth="1"/>
    <col min="18" max="18" width="34.81640625" customWidth="1"/>
    <col min="19" max="19" width="23.5429687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298" t="s">
        <v>178</v>
      </c>
      <c r="D1" s="298"/>
      <c r="E1" s="137"/>
      <c r="F1" s="137"/>
      <c r="G1" s="137"/>
      <c r="H1" s="137"/>
      <c r="I1" s="112"/>
      <c r="J1" s="112"/>
      <c r="K1" s="112"/>
      <c r="M1" s="113"/>
      <c r="N1" s="113"/>
      <c r="O1" s="113"/>
    </row>
    <row r="2" spans="1:26" x14ac:dyDescent="0.35">
      <c r="A2" s="74" t="s">
        <v>24</v>
      </c>
      <c r="B2" s="114"/>
      <c r="C2" s="299" t="s">
        <v>458</v>
      </c>
      <c r="D2" s="299"/>
      <c r="E2" s="150"/>
      <c r="F2" s="138"/>
      <c r="G2" s="138"/>
      <c r="H2" s="138"/>
      <c r="M2" s="115"/>
      <c r="N2" s="115"/>
      <c r="O2" s="115"/>
    </row>
    <row r="3" spans="1:26" x14ac:dyDescent="0.35">
      <c r="A3" s="75" t="s">
        <v>25</v>
      </c>
      <c r="B3" s="116"/>
      <c r="C3" s="300" t="s">
        <v>592</v>
      </c>
      <c r="D3" s="300"/>
      <c r="E3" s="138"/>
      <c r="F3" s="138"/>
      <c r="G3" s="138"/>
      <c r="H3" s="138"/>
      <c r="M3" s="115"/>
      <c r="N3" s="115"/>
      <c r="O3" s="115"/>
    </row>
    <row r="4" spans="1:26" ht="17.25" customHeight="1" x14ac:dyDescent="0.35">
      <c r="A4" s="135" t="s">
        <v>26</v>
      </c>
      <c r="B4" s="136"/>
      <c r="C4" s="301" t="s">
        <v>459</v>
      </c>
      <c r="D4" s="301"/>
      <c r="E4" s="134"/>
      <c r="F4" s="134"/>
      <c r="G4" s="134"/>
      <c r="H4" s="134"/>
      <c r="M4" s="115"/>
      <c r="N4" s="115"/>
      <c r="O4" s="115"/>
    </row>
    <row r="5" spans="1:26" ht="17.25" customHeight="1" x14ac:dyDescent="0.35">
      <c r="A5" s="75" t="s">
        <v>27</v>
      </c>
      <c r="B5" s="136"/>
      <c r="C5" s="175">
        <v>0.51</v>
      </c>
      <c r="D5" s="177"/>
      <c r="E5" s="134"/>
      <c r="F5" s="134"/>
      <c r="G5" s="134"/>
      <c r="H5" s="134"/>
      <c r="M5" s="115"/>
      <c r="N5" s="115"/>
      <c r="O5" s="115"/>
    </row>
    <row r="6" spans="1:26" ht="69" customHeight="1" x14ac:dyDescent="0.35">
      <c r="A6" s="75" t="s">
        <v>28</v>
      </c>
      <c r="B6" s="136"/>
      <c r="C6" s="302" t="s">
        <v>622</v>
      </c>
      <c r="D6" s="303"/>
      <c r="E6" s="134"/>
      <c r="F6" s="134"/>
      <c r="G6" s="134"/>
      <c r="H6" s="134"/>
      <c r="M6" s="115"/>
      <c r="N6" s="115"/>
      <c r="O6" s="115"/>
    </row>
    <row r="7" spans="1:26" ht="17.25" customHeight="1" x14ac:dyDescent="0.35">
      <c r="A7" s="75" t="s">
        <v>29</v>
      </c>
      <c r="B7" s="136"/>
      <c r="C7" s="302" t="s">
        <v>270</v>
      </c>
      <c r="D7" s="303"/>
      <c r="E7" s="134"/>
      <c r="F7" s="134"/>
      <c r="G7" s="134"/>
      <c r="H7" s="134"/>
      <c r="M7" s="115"/>
      <c r="N7" s="115"/>
      <c r="O7" s="115"/>
    </row>
    <row r="8" spans="1:26" ht="17.25" customHeight="1" x14ac:dyDescent="0.35">
      <c r="A8" s="75" t="s">
        <v>30</v>
      </c>
      <c r="B8" s="136"/>
      <c r="C8" s="302" t="s">
        <v>766</v>
      </c>
      <c r="D8" s="303"/>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281</v>
      </c>
      <c r="E12" s="266" t="s">
        <v>281</v>
      </c>
      <c r="F12" s="260">
        <f ca="1">COUNTIFS(INDIRECT("RAG!$C$"&amp;$V12&amp;":$BB$"&amp;$V12),F$11,RAG!$C$3:$BB$3,$B12)</f>
        <v>1</v>
      </c>
      <c r="G12" s="279">
        <f ca="1">COUNTIFS(INDIRECT("RAG!$C$"&amp;$V12&amp;":$BB$"&amp;$V12),G$11,RAG!$C$3:$BB$3,$B12)</f>
        <v>1</v>
      </c>
      <c r="H12" s="279">
        <f ca="1">COUNTIFS(INDIRECT("RAG!$C$"&amp;$V12&amp;":$BB$"&amp;$V12),H$11,RAG!$C$3:$BB$3,$B12)</f>
        <v>1</v>
      </c>
      <c r="I12" s="283" t="s">
        <v>282</v>
      </c>
      <c r="J12" s="283" t="s">
        <v>283</v>
      </c>
      <c r="K12" s="283" t="s">
        <v>284</v>
      </c>
      <c r="L12" s="283" t="s">
        <v>285</v>
      </c>
      <c r="M12" s="283" t="s">
        <v>286</v>
      </c>
      <c r="N12" s="256" t="s">
        <v>261</v>
      </c>
      <c r="O12" s="246" t="s">
        <v>803</v>
      </c>
      <c r="P12" s="277" t="s">
        <v>289</v>
      </c>
      <c r="Q12" s="249"/>
      <c r="R12" s="249"/>
      <c r="S12" s="293"/>
      <c r="V12" s="237">
        <f>MATCH(C1, RAG!$B$1:B$56, 0)</f>
        <v>17</v>
      </c>
      <c r="Z12" t="str">
        <f>IF(R12&gt;0,B12&amp;":"&amp;R12&amp;"
","")</f>
        <v/>
      </c>
    </row>
    <row r="13" spans="1:26" x14ac:dyDescent="0.35">
      <c r="A13" s="197"/>
      <c r="B13" s="288"/>
      <c r="C13" s="108" t="s">
        <v>288</v>
      </c>
      <c r="D13" s="108" t="s">
        <v>289</v>
      </c>
      <c r="E13" s="266"/>
      <c r="F13" s="260"/>
      <c r="G13" s="260"/>
      <c r="H13" s="260"/>
      <c r="I13" s="284"/>
      <c r="J13" s="284"/>
      <c r="K13" s="284"/>
      <c r="L13" s="284"/>
      <c r="M13" s="284"/>
      <c r="N13" s="282"/>
      <c r="O13" s="187"/>
      <c r="P13" s="278"/>
      <c r="Q13" s="250"/>
      <c r="R13" s="250"/>
      <c r="S13" s="293"/>
      <c r="V13" s="238"/>
    </row>
    <row r="14" spans="1:26" x14ac:dyDescent="0.35">
      <c r="A14" s="197"/>
      <c r="B14" s="288"/>
      <c r="C14" s="108" t="s">
        <v>290</v>
      </c>
      <c r="D14" s="108" t="s">
        <v>289</v>
      </c>
      <c r="E14" s="266"/>
      <c r="F14" s="260"/>
      <c r="G14" s="260"/>
      <c r="H14" s="260"/>
      <c r="I14" s="284"/>
      <c r="J14" s="284"/>
      <c r="K14" s="284"/>
      <c r="L14" s="284"/>
      <c r="M14" s="284"/>
      <c r="N14" s="282"/>
      <c r="O14" s="187"/>
      <c r="P14" s="278"/>
      <c r="Q14" s="250"/>
      <c r="R14" s="250"/>
      <c r="S14" s="293"/>
      <c r="V14" s="238"/>
    </row>
    <row r="15" spans="1:26" x14ac:dyDescent="0.35">
      <c r="A15" s="197"/>
      <c r="B15" s="288"/>
      <c r="C15" s="108" t="s">
        <v>291</v>
      </c>
      <c r="D15" s="108" t="s">
        <v>289</v>
      </c>
      <c r="E15" s="266"/>
      <c r="F15" s="260"/>
      <c r="G15" s="260"/>
      <c r="H15" s="260"/>
      <c r="I15" s="284"/>
      <c r="J15" s="284"/>
      <c r="K15" s="284"/>
      <c r="L15" s="284"/>
      <c r="M15" s="284"/>
      <c r="N15" s="282"/>
      <c r="O15" s="187"/>
      <c r="P15" s="278"/>
      <c r="Q15" s="250"/>
      <c r="R15" s="250"/>
      <c r="S15" s="293"/>
      <c r="V15" s="238"/>
    </row>
    <row r="16" spans="1:26" ht="14.5" customHeight="1" x14ac:dyDescent="0.35">
      <c r="A16" s="197"/>
      <c r="B16" s="288"/>
      <c r="C16" s="108" t="s">
        <v>292</v>
      </c>
      <c r="D16" s="108" t="s">
        <v>281</v>
      </c>
      <c r="E16" s="266"/>
      <c r="F16" s="260"/>
      <c r="G16" s="260"/>
      <c r="H16" s="260"/>
      <c r="I16" s="284"/>
      <c r="J16" s="284"/>
      <c r="K16" s="284"/>
      <c r="L16" s="284"/>
      <c r="M16" s="284"/>
      <c r="N16" s="282"/>
      <c r="O16" s="187"/>
      <c r="P16" s="278"/>
      <c r="Q16" s="250"/>
      <c r="R16" s="250"/>
      <c r="S16" s="293"/>
      <c r="V16" s="238"/>
    </row>
    <row r="17" spans="1:26" x14ac:dyDescent="0.35">
      <c r="A17" s="197"/>
      <c r="B17" s="288"/>
      <c r="C17" s="108" t="s">
        <v>293</v>
      </c>
      <c r="D17" s="108" t="s">
        <v>281</v>
      </c>
      <c r="E17" s="266"/>
      <c r="F17" s="260"/>
      <c r="G17" s="260"/>
      <c r="H17" s="260"/>
      <c r="I17" s="284"/>
      <c r="J17" s="284"/>
      <c r="K17" s="284"/>
      <c r="L17" s="284"/>
      <c r="M17" s="284"/>
      <c r="N17" s="282"/>
      <c r="O17" s="187"/>
      <c r="P17" s="278"/>
      <c r="Q17" s="250"/>
      <c r="R17" s="250"/>
      <c r="S17" s="293"/>
      <c r="V17" s="238"/>
    </row>
    <row r="18" spans="1:26" ht="14.5" customHeight="1" x14ac:dyDescent="0.35">
      <c r="A18" s="197"/>
      <c r="B18" s="288"/>
      <c r="C18" s="108" t="s">
        <v>294</v>
      </c>
      <c r="D18" s="108" t="s">
        <v>281</v>
      </c>
      <c r="E18" s="266"/>
      <c r="F18" s="260"/>
      <c r="G18" s="260"/>
      <c r="H18" s="260"/>
      <c r="I18" s="284"/>
      <c r="J18" s="284"/>
      <c r="K18" s="284"/>
      <c r="L18" s="284"/>
      <c r="M18" s="284"/>
      <c r="N18" s="282"/>
      <c r="O18" s="187"/>
      <c r="P18" s="278"/>
      <c r="Q18" s="250"/>
      <c r="R18" s="250"/>
      <c r="S18" s="293"/>
      <c r="V18" s="238"/>
    </row>
    <row r="19" spans="1:26" x14ac:dyDescent="0.35">
      <c r="A19" s="197"/>
      <c r="B19" s="288"/>
      <c r="C19" s="108" t="s">
        <v>295</v>
      </c>
      <c r="D19" s="108" t="s">
        <v>289</v>
      </c>
      <c r="E19" s="266"/>
      <c r="F19" s="260"/>
      <c r="G19" s="260"/>
      <c r="H19" s="260"/>
      <c r="I19" s="284"/>
      <c r="J19" s="284"/>
      <c r="K19" s="284"/>
      <c r="L19" s="284"/>
      <c r="M19" s="284"/>
      <c r="N19" s="282"/>
      <c r="O19" s="187"/>
      <c r="P19" s="278"/>
      <c r="Q19" s="250"/>
      <c r="R19" s="250"/>
      <c r="S19" s="293"/>
      <c r="V19" s="238"/>
    </row>
    <row r="20" spans="1:26" ht="29" x14ac:dyDescent="0.35">
      <c r="A20" s="197"/>
      <c r="B20" s="288"/>
      <c r="C20" s="108" t="s">
        <v>296</v>
      </c>
      <c r="D20" s="108" t="s">
        <v>289</v>
      </c>
      <c r="E20" s="266"/>
      <c r="F20" s="260"/>
      <c r="G20" s="260"/>
      <c r="H20" s="260"/>
      <c r="I20" s="284"/>
      <c r="J20" s="284"/>
      <c r="K20" s="284"/>
      <c r="L20" s="284"/>
      <c r="M20" s="284"/>
      <c r="N20" s="282"/>
      <c r="O20" s="187"/>
      <c r="P20" s="278"/>
      <c r="Q20" s="250"/>
      <c r="R20" s="250"/>
      <c r="S20" s="293"/>
      <c r="V20" s="238"/>
    </row>
    <row r="21" spans="1:26" ht="15" thickBot="1" x14ac:dyDescent="0.4">
      <c r="A21" s="198"/>
      <c r="B21" s="289"/>
      <c r="C21" s="121" t="s">
        <v>297</v>
      </c>
      <c r="D21" s="108" t="s">
        <v>289</v>
      </c>
      <c r="E21" s="267"/>
      <c r="F21" s="261"/>
      <c r="G21" s="261"/>
      <c r="H21" s="261"/>
      <c r="I21" s="285"/>
      <c r="J21" s="285"/>
      <c r="K21" s="285"/>
      <c r="L21" s="285"/>
      <c r="M21" s="285"/>
      <c r="N21" s="281"/>
      <c r="O21" s="247"/>
      <c r="P21" s="279"/>
      <c r="Q21" s="251"/>
      <c r="R21" s="251"/>
      <c r="S21" s="293"/>
      <c r="V21" s="252"/>
    </row>
    <row r="22" spans="1:26" ht="39" customHeight="1" x14ac:dyDescent="0.35">
      <c r="A22" s="199" t="s">
        <v>71</v>
      </c>
      <c r="B22" s="240" t="s">
        <v>96</v>
      </c>
      <c r="C22" s="119" t="s">
        <v>298</v>
      </c>
      <c r="D22" s="119" t="s">
        <v>289</v>
      </c>
      <c r="E22" s="265" t="s">
        <v>281</v>
      </c>
      <c r="F22" s="259">
        <f ca="1">COUNTIFS(INDIRECT("RAG!$C$"&amp;$V12&amp;":$BB$"&amp;$V12),F$11,RAG!$C$3:$BB$3,$B22)</f>
        <v>0</v>
      </c>
      <c r="G22" s="259">
        <f ca="1">COUNTIFS(INDIRECT("RAG!$C$"&amp;$V12&amp;":$BB$"&amp;$V12),G$11,RAG!$C$3:$BB$3,$B22)</f>
        <v>0</v>
      </c>
      <c r="H22" s="259">
        <f ca="1">COUNTIFS(INDIRECT("RAG!$C$"&amp;$V12&amp;":$BB$"&amp;$V12),H$11,RAG!$C$3:$BB$3,$B22)</f>
        <v>2</v>
      </c>
      <c r="I22" s="283" t="s">
        <v>282</v>
      </c>
      <c r="J22" s="280" t="s">
        <v>283</v>
      </c>
      <c r="K22" s="280" t="s">
        <v>299</v>
      </c>
      <c r="L22" s="280" t="s">
        <v>285</v>
      </c>
      <c r="M22" s="280" t="s">
        <v>286</v>
      </c>
      <c r="N22" s="243" t="s">
        <v>261</v>
      </c>
      <c r="O22" s="246" t="s">
        <v>804</v>
      </c>
      <c r="P22" s="277" t="s">
        <v>289</v>
      </c>
      <c r="Q22" s="249"/>
      <c r="R22" s="249"/>
      <c r="S22" s="293"/>
      <c r="V22" s="237"/>
      <c r="Z22" t="str">
        <f>IF(R22&gt;0,B22&amp;":"&amp;R22&amp;"
","")</f>
        <v/>
      </c>
    </row>
    <row r="23" spans="1:26" ht="63.65" customHeight="1" thickBot="1" x14ac:dyDescent="0.4">
      <c r="A23" s="200"/>
      <c r="B23" s="242"/>
      <c r="C23" s="121" t="s">
        <v>301</v>
      </c>
      <c r="D23" s="108" t="s">
        <v>289</v>
      </c>
      <c r="E23" s="267"/>
      <c r="F23" s="261"/>
      <c r="G23" s="261"/>
      <c r="H23" s="261"/>
      <c r="I23" s="284"/>
      <c r="J23" s="281"/>
      <c r="K23" s="281"/>
      <c r="L23" s="281"/>
      <c r="M23" s="281"/>
      <c r="N23" s="256"/>
      <c r="O23" s="247"/>
      <c r="P23" s="279"/>
      <c r="Q23" s="251"/>
      <c r="R23" s="251"/>
      <c r="S23" s="293"/>
      <c r="V23" s="252"/>
    </row>
    <row r="24" spans="1:26" ht="72.5" x14ac:dyDescent="0.35">
      <c r="A24" s="196" t="s">
        <v>72</v>
      </c>
      <c r="B24" s="240" t="s">
        <v>97</v>
      </c>
      <c r="C24" s="122" t="s">
        <v>302</v>
      </c>
      <c r="D24" s="119" t="s">
        <v>281</v>
      </c>
      <c r="E24" s="253" t="s">
        <v>281</v>
      </c>
      <c r="F24" s="240">
        <f ca="1">COUNTIFS(INDIRECT("RAG!$C$"&amp;$V12&amp;":$BB$"&amp;$V12),F$11,RAG!$C$3:$BB$3,$B24)</f>
        <v>0</v>
      </c>
      <c r="G24" s="240">
        <f ca="1">COUNTIFS(INDIRECT("RAG!$C$"&amp;$V12&amp;":$BB$"&amp;$V12),G$11,RAG!$C$3:$BB$3,$B24)</f>
        <v>0</v>
      </c>
      <c r="H24" s="240">
        <f ca="1">COUNTIFS(INDIRECT("RAG!$C$"&amp;$V12&amp;":$BB$"&amp;$V12),H$11,RAG!$C$3:$BB$3,$B24)</f>
        <v>6</v>
      </c>
      <c r="I24" s="243" t="s">
        <v>282</v>
      </c>
      <c r="J24" s="243" t="s">
        <v>335</v>
      </c>
      <c r="K24" s="243" t="s">
        <v>284</v>
      </c>
      <c r="L24" s="243" t="s">
        <v>285</v>
      </c>
      <c r="M24" s="243" t="s">
        <v>286</v>
      </c>
      <c r="N24" s="243" t="s">
        <v>287</v>
      </c>
      <c r="O24" s="246" t="s">
        <v>709</v>
      </c>
      <c r="P24" s="277" t="s">
        <v>289</v>
      </c>
      <c r="Q24" s="249"/>
      <c r="R24" s="249"/>
      <c r="S24" s="293"/>
      <c r="V24" s="237"/>
      <c r="Z24" t="str">
        <f>IF(R24&gt;0,B24&amp;":"&amp;R24&amp;"
","")</f>
        <v/>
      </c>
    </row>
    <row r="25" spans="1:26" x14ac:dyDescent="0.35">
      <c r="A25" s="197"/>
      <c r="B25" s="241"/>
      <c r="C25" s="81" t="s">
        <v>303</v>
      </c>
      <c r="D25" s="108" t="s">
        <v>289</v>
      </c>
      <c r="E25" s="254"/>
      <c r="F25" s="241"/>
      <c r="G25" s="241"/>
      <c r="H25" s="241"/>
      <c r="I25" s="244"/>
      <c r="J25" s="244"/>
      <c r="K25" s="244"/>
      <c r="L25" s="244"/>
      <c r="M25" s="244"/>
      <c r="N25" s="244"/>
      <c r="O25" s="187"/>
      <c r="P25" s="278"/>
      <c r="Q25" s="250"/>
      <c r="R25" s="250"/>
      <c r="S25" s="293"/>
      <c r="V25" s="238"/>
    </row>
    <row r="26" spans="1:26" x14ac:dyDescent="0.35">
      <c r="A26" s="197"/>
      <c r="B26" s="241"/>
      <c r="C26" s="81" t="s">
        <v>304</v>
      </c>
      <c r="D26" s="108" t="s">
        <v>281</v>
      </c>
      <c r="E26" s="254"/>
      <c r="F26" s="241"/>
      <c r="G26" s="241"/>
      <c r="H26" s="241"/>
      <c r="I26" s="244"/>
      <c r="J26" s="244"/>
      <c r="K26" s="244"/>
      <c r="L26" s="244"/>
      <c r="M26" s="244"/>
      <c r="N26" s="244"/>
      <c r="O26" s="187"/>
      <c r="P26" s="278"/>
      <c r="Q26" s="250"/>
      <c r="R26" s="250"/>
      <c r="S26" s="293"/>
      <c r="V26" s="238"/>
    </row>
    <row r="27" spans="1:26" x14ac:dyDescent="0.35">
      <c r="A27" s="197"/>
      <c r="B27" s="241"/>
      <c r="C27" s="81" t="s">
        <v>305</v>
      </c>
      <c r="D27" s="108" t="s">
        <v>289</v>
      </c>
      <c r="E27" s="254"/>
      <c r="F27" s="241"/>
      <c r="G27" s="241"/>
      <c r="H27" s="241"/>
      <c r="I27" s="244"/>
      <c r="J27" s="244"/>
      <c r="K27" s="244"/>
      <c r="L27" s="244"/>
      <c r="M27" s="244"/>
      <c r="N27" s="244"/>
      <c r="O27" s="187"/>
      <c r="P27" s="278"/>
      <c r="Q27" s="250"/>
      <c r="R27" s="250"/>
      <c r="S27" s="293"/>
      <c r="V27" s="238"/>
    </row>
    <row r="28" spans="1:26" x14ac:dyDescent="0.35">
      <c r="A28" s="197"/>
      <c r="B28" s="241"/>
      <c r="C28" s="81" t="s">
        <v>306</v>
      </c>
      <c r="D28" s="108" t="s">
        <v>289</v>
      </c>
      <c r="E28" s="254"/>
      <c r="F28" s="241"/>
      <c r="G28" s="241"/>
      <c r="H28" s="241"/>
      <c r="I28" s="244"/>
      <c r="J28" s="244"/>
      <c r="K28" s="244"/>
      <c r="L28" s="244"/>
      <c r="M28" s="244"/>
      <c r="N28" s="244"/>
      <c r="O28" s="187"/>
      <c r="P28" s="278"/>
      <c r="Q28" s="250"/>
      <c r="R28" s="250"/>
      <c r="S28" s="293"/>
      <c r="V28" s="238"/>
    </row>
    <row r="29" spans="1:26" ht="29.15" customHeight="1" x14ac:dyDescent="0.35">
      <c r="A29" s="197"/>
      <c r="B29" s="241"/>
      <c r="C29" s="81" t="s">
        <v>307</v>
      </c>
      <c r="D29" s="108" t="s">
        <v>289</v>
      </c>
      <c r="E29" s="254"/>
      <c r="F29" s="241"/>
      <c r="G29" s="241"/>
      <c r="H29" s="241"/>
      <c r="I29" s="244"/>
      <c r="J29" s="244"/>
      <c r="K29" s="244"/>
      <c r="L29" s="244"/>
      <c r="M29" s="244"/>
      <c r="N29" s="244"/>
      <c r="O29" s="187"/>
      <c r="P29" s="278"/>
      <c r="Q29" s="250"/>
      <c r="R29" s="250"/>
      <c r="S29" s="293"/>
      <c r="V29" s="238"/>
    </row>
    <row r="30" spans="1:26" x14ac:dyDescent="0.35">
      <c r="A30" s="197"/>
      <c r="B30" s="241"/>
      <c r="C30" s="81" t="s">
        <v>308</v>
      </c>
      <c r="D30" s="108" t="s">
        <v>289</v>
      </c>
      <c r="E30" s="254"/>
      <c r="F30" s="241"/>
      <c r="G30" s="241"/>
      <c r="H30" s="241"/>
      <c r="I30" s="244"/>
      <c r="J30" s="244"/>
      <c r="K30" s="244"/>
      <c r="L30" s="244"/>
      <c r="M30" s="244"/>
      <c r="N30" s="244"/>
      <c r="O30" s="187"/>
      <c r="P30" s="278"/>
      <c r="Q30" s="250"/>
      <c r="R30" s="250"/>
      <c r="S30" s="293"/>
      <c r="V30" s="238"/>
    </row>
    <row r="31" spans="1:26" ht="29.5" thickBot="1" x14ac:dyDescent="0.4">
      <c r="A31" s="198"/>
      <c r="B31" s="242"/>
      <c r="C31" s="123" t="s">
        <v>309</v>
      </c>
      <c r="D31" s="108" t="s">
        <v>289</v>
      </c>
      <c r="E31" s="255"/>
      <c r="F31" s="242"/>
      <c r="G31" s="242"/>
      <c r="H31" s="242"/>
      <c r="I31" s="256"/>
      <c r="J31" s="256"/>
      <c r="K31" s="256"/>
      <c r="L31" s="256"/>
      <c r="M31" s="256"/>
      <c r="N31" s="256"/>
      <c r="O31" s="247"/>
      <c r="P31" s="279"/>
      <c r="Q31" s="251"/>
      <c r="R31" s="251"/>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0</v>
      </c>
      <c r="H32" s="240">
        <f ca="1">COUNTIFS(INDIRECT("RAG!$C$"&amp;$V12&amp;":$BB$"&amp;$V12),H$11,RAG!$C$3:$BB$3,$B32)</f>
        <v>4</v>
      </c>
      <c r="I32" s="243" t="s">
        <v>282</v>
      </c>
      <c r="J32" s="243" t="s">
        <v>335</v>
      </c>
      <c r="K32" s="243" t="s">
        <v>284</v>
      </c>
      <c r="L32" s="243" t="s">
        <v>285</v>
      </c>
      <c r="M32" s="243" t="s">
        <v>286</v>
      </c>
      <c r="N32" s="243" t="s">
        <v>261</v>
      </c>
      <c r="O32" s="246" t="s">
        <v>805</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44"/>
      <c r="J33" s="244"/>
      <c r="K33" s="244"/>
      <c r="L33" s="244"/>
      <c r="M33" s="244"/>
      <c r="N33" s="244"/>
      <c r="O33" s="187"/>
      <c r="P33" s="278"/>
      <c r="Q33" s="235"/>
      <c r="R33" s="235"/>
      <c r="S33" s="293"/>
      <c r="V33" s="238"/>
    </row>
    <row r="34" spans="1:26" x14ac:dyDescent="0.35">
      <c r="A34" s="197"/>
      <c r="B34" s="241"/>
      <c r="C34" s="125" t="s">
        <v>314</v>
      </c>
      <c r="D34" s="108" t="s">
        <v>281</v>
      </c>
      <c r="E34" s="254"/>
      <c r="F34" s="241"/>
      <c r="G34" s="241"/>
      <c r="H34" s="241"/>
      <c r="I34" s="244"/>
      <c r="J34" s="244"/>
      <c r="K34" s="244"/>
      <c r="L34" s="244"/>
      <c r="M34" s="244"/>
      <c r="N34" s="244"/>
      <c r="O34" s="187"/>
      <c r="P34" s="278"/>
      <c r="Q34" s="235"/>
      <c r="R34" s="235"/>
      <c r="S34" s="293"/>
      <c r="V34" s="238"/>
    </row>
    <row r="35" spans="1:26" ht="30" customHeight="1" x14ac:dyDescent="0.35">
      <c r="A35" s="197"/>
      <c r="B35" s="241"/>
      <c r="C35" s="125" t="s">
        <v>315</v>
      </c>
      <c r="D35" s="108" t="s">
        <v>289</v>
      </c>
      <c r="E35" s="254"/>
      <c r="F35" s="241"/>
      <c r="G35" s="241"/>
      <c r="H35" s="241"/>
      <c r="I35" s="244"/>
      <c r="J35" s="244"/>
      <c r="K35" s="244"/>
      <c r="L35" s="244"/>
      <c r="M35" s="244"/>
      <c r="N35" s="244"/>
      <c r="O35" s="187"/>
      <c r="P35" s="278"/>
      <c r="Q35" s="235"/>
      <c r="R35" s="235"/>
      <c r="S35" s="293"/>
      <c r="V35" s="238"/>
    </row>
    <row r="36" spans="1:26" x14ac:dyDescent="0.35">
      <c r="A36" s="197"/>
      <c r="B36" s="241"/>
      <c r="C36" s="125" t="s">
        <v>316</v>
      </c>
      <c r="D36" s="108" t="s">
        <v>281</v>
      </c>
      <c r="E36" s="254"/>
      <c r="F36" s="241"/>
      <c r="G36" s="241"/>
      <c r="H36" s="241"/>
      <c r="I36" s="244"/>
      <c r="J36" s="244"/>
      <c r="K36" s="244"/>
      <c r="L36" s="244"/>
      <c r="M36" s="244"/>
      <c r="N36" s="244"/>
      <c r="O36" s="187"/>
      <c r="P36" s="278"/>
      <c r="Q36" s="235"/>
      <c r="R36" s="235"/>
      <c r="S36" s="293"/>
      <c r="V36" s="238"/>
    </row>
    <row r="37" spans="1:26" x14ac:dyDescent="0.35">
      <c r="A37" s="197"/>
      <c r="B37" s="241"/>
      <c r="C37" s="125" t="s">
        <v>317</v>
      </c>
      <c r="D37" s="108" t="s">
        <v>289</v>
      </c>
      <c r="E37" s="254"/>
      <c r="F37" s="241"/>
      <c r="G37" s="241"/>
      <c r="H37" s="241"/>
      <c r="I37" s="244"/>
      <c r="J37" s="244"/>
      <c r="K37" s="244"/>
      <c r="L37" s="244"/>
      <c r="M37" s="244"/>
      <c r="N37" s="244"/>
      <c r="O37" s="187"/>
      <c r="P37" s="278"/>
      <c r="Q37" s="235"/>
      <c r="R37" s="235"/>
      <c r="S37" s="293"/>
      <c r="V37" s="238"/>
    </row>
    <row r="38" spans="1:26" x14ac:dyDescent="0.35">
      <c r="A38" s="197"/>
      <c r="B38" s="241"/>
      <c r="C38" s="125" t="s">
        <v>318</v>
      </c>
      <c r="D38" s="108" t="s">
        <v>289</v>
      </c>
      <c r="E38" s="254"/>
      <c r="F38" s="241"/>
      <c r="G38" s="241"/>
      <c r="H38" s="241"/>
      <c r="I38" s="244"/>
      <c r="J38" s="244"/>
      <c r="K38" s="244"/>
      <c r="L38" s="244"/>
      <c r="M38" s="244"/>
      <c r="N38" s="244"/>
      <c r="O38" s="187"/>
      <c r="P38" s="278"/>
      <c r="Q38" s="235"/>
      <c r="R38" s="235"/>
      <c r="S38" s="293"/>
      <c r="V38" s="238"/>
    </row>
    <row r="39" spans="1:26" ht="15" thickBot="1" x14ac:dyDescent="0.4">
      <c r="A39" s="198"/>
      <c r="B39" s="242"/>
      <c r="C39" s="126" t="s">
        <v>319</v>
      </c>
      <c r="D39" s="108" t="s">
        <v>289</v>
      </c>
      <c r="E39" s="255"/>
      <c r="F39" s="242"/>
      <c r="G39" s="242"/>
      <c r="H39" s="242"/>
      <c r="I39" s="256"/>
      <c r="J39" s="256"/>
      <c r="K39" s="256"/>
      <c r="L39" s="256"/>
      <c r="M39" s="256"/>
      <c r="N39" s="256"/>
      <c r="O39" s="247"/>
      <c r="P39" s="279"/>
      <c r="Q39" s="258"/>
      <c r="R39" s="258"/>
      <c r="S39" s="293"/>
      <c r="V39" s="252"/>
    </row>
    <row r="40" spans="1:26" ht="14.5" customHeight="1" x14ac:dyDescent="0.35">
      <c r="A40" s="196" t="s">
        <v>77</v>
      </c>
      <c r="B40" s="240" t="s">
        <v>99</v>
      </c>
      <c r="C40" s="122" t="s">
        <v>320</v>
      </c>
      <c r="D40" s="119" t="s">
        <v>281</v>
      </c>
      <c r="E40" s="253" t="s">
        <v>281</v>
      </c>
      <c r="F40" s="240">
        <f ca="1">COUNTIFS(INDIRECT("RAG!$C$"&amp;$V12&amp;":$BB$"&amp;$V12),F$11,RAG!$C$3:$BB$3,$B40)</f>
        <v>0</v>
      </c>
      <c r="G40" s="240">
        <f ca="1">COUNTIFS(INDIRECT("RAG!$C$"&amp;$V12&amp;":$BB$"&amp;$V12),G$11,RAG!$C$3:$BB$3,$B40)</f>
        <v>0</v>
      </c>
      <c r="H40" s="240">
        <f ca="1">COUNTIFS(INDIRECT("RAG!$C$"&amp;$V12&amp;":$BB$"&amp;$V12),H$11,RAG!$C$3:$BB$3,$B40)</f>
        <v>2</v>
      </c>
      <c r="I40" s="243" t="s">
        <v>282</v>
      </c>
      <c r="J40" s="243" t="s">
        <v>452</v>
      </c>
      <c r="K40" s="243" t="s">
        <v>321</v>
      </c>
      <c r="L40" s="243" t="s">
        <v>285</v>
      </c>
      <c r="M40" s="243" t="s">
        <v>286</v>
      </c>
      <c r="N40" s="243" t="s">
        <v>287</v>
      </c>
      <c r="O40" s="246" t="s">
        <v>806</v>
      </c>
      <c r="P40" s="231" t="s">
        <v>281</v>
      </c>
      <c r="Q40" s="234"/>
      <c r="R40" s="234"/>
      <c r="S40" s="293"/>
      <c r="V40" s="237"/>
      <c r="Z40" t="str">
        <f>IF(R40&gt;0,B40&amp;":"&amp;R40&amp;"
","")</f>
        <v/>
      </c>
    </row>
    <row r="41" spans="1:26" ht="29" x14ac:dyDescent="0.35">
      <c r="A41" s="197"/>
      <c r="B41" s="241"/>
      <c r="C41" s="81" t="s">
        <v>322</v>
      </c>
      <c r="D41" s="108" t="s">
        <v>289</v>
      </c>
      <c r="E41" s="254"/>
      <c r="F41" s="241"/>
      <c r="G41" s="241"/>
      <c r="H41" s="241"/>
      <c r="I41" s="244"/>
      <c r="J41" s="244"/>
      <c r="K41" s="244"/>
      <c r="L41" s="244"/>
      <c r="M41" s="244"/>
      <c r="N41" s="244"/>
      <c r="O41" s="187"/>
      <c r="P41" s="232"/>
      <c r="Q41" s="235"/>
      <c r="R41" s="235"/>
      <c r="S41" s="293"/>
      <c r="V41" s="238"/>
    </row>
    <row r="42" spans="1:26" x14ac:dyDescent="0.35">
      <c r="A42" s="197"/>
      <c r="B42" s="241"/>
      <c r="C42" s="81" t="s">
        <v>323</v>
      </c>
      <c r="D42" s="108" t="s">
        <v>281</v>
      </c>
      <c r="E42" s="254"/>
      <c r="F42" s="241"/>
      <c r="G42" s="241"/>
      <c r="H42" s="241"/>
      <c r="I42" s="244"/>
      <c r="J42" s="244"/>
      <c r="K42" s="244"/>
      <c r="L42" s="244"/>
      <c r="M42" s="244"/>
      <c r="N42" s="244"/>
      <c r="O42" s="187"/>
      <c r="P42" s="232"/>
      <c r="Q42" s="235"/>
      <c r="R42" s="235"/>
      <c r="S42" s="293"/>
      <c r="V42" s="238"/>
    </row>
    <row r="43" spans="1:26" ht="29" x14ac:dyDescent="0.35">
      <c r="A43" s="197"/>
      <c r="B43" s="241"/>
      <c r="C43" s="81" t="s">
        <v>324</v>
      </c>
      <c r="D43" s="108" t="s">
        <v>289</v>
      </c>
      <c r="E43" s="254"/>
      <c r="F43" s="241"/>
      <c r="G43" s="241"/>
      <c r="H43" s="241"/>
      <c r="I43" s="244"/>
      <c r="J43" s="244"/>
      <c r="K43" s="244"/>
      <c r="L43" s="244"/>
      <c r="M43" s="244"/>
      <c r="N43" s="244"/>
      <c r="O43" s="187"/>
      <c r="P43" s="232"/>
      <c r="Q43" s="235"/>
      <c r="R43" s="235"/>
      <c r="S43" s="293"/>
      <c r="V43" s="238"/>
    </row>
    <row r="44" spans="1:26" ht="43.5" x14ac:dyDescent="0.35">
      <c r="A44" s="197"/>
      <c r="B44" s="241"/>
      <c r="C44" s="81" t="s">
        <v>325</v>
      </c>
      <c r="D44" s="108" t="s">
        <v>289</v>
      </c>
      <c r="E44" s="254"/>
      <c r="F44" s="241"/>
      <c r="G44" s="241"/>
      <c r="H44" s="241"/>
      <c r="I44" s="244"/>
      <c r="J44" s="244"/>
      <c r="K44" s="244"/>
      <c r="L44" s="244"/>
      <c r="M44" s="244"/>
      <c r="N44" s="244"/>
      <c r="O44" s="187"/>
      <c r="P44" s="232"/>
      <c r="Q44" s="235"/>
      <c r="R44" s="235"/>
      <c r="S44" s="293"/>
      <c r="V44" s="238"/>
    </row>
    <row r="45" spans="1:26" ht="29.5" thickBot="1" x14ac:dyDescent="0.4">
      <c r="A45" s="198"/>
      <c r="B45" s="242"/>
      <c r="C45" s="123" t="s">
        <v>326</v>
      </c>
      <c r="D45" s="108" t="s">
        <v>289</v>
      </c>
      <c r="E45" s="255"/>
      <c r="F45" s="242"/>
      <c r="G45" s="242"/>
      <c r="H45" s="242"/>
      <c r="I45" s="256"/>
      <c r="J45" s="256"/>
      <c r="K45" s="256"/>
      <c r="L45" s="256"/>
      <c r="M45" s="256"/>
      <c r="N45" s="256"/>
      <c r="O45" s="247"/>
      <c r="P45" s="248"/>
      <c r="Q45" s="258"/>
      <c r="R45" s="258"/>
      <c r="S45" s="293"/>
      <c r="V45" s="252"/>
    </row>
    <row r="46" spans="1:26" ht="29" x14ac:dyDescent="0.35">
      <c r="A46" s="196" t="s">
        <v>80</v>
      </c>
      <c r="B46" s="240" t="s">
        <v>100</v>
      </c>
      <c r="C46" s="122" t="s">
        <v>327</v>
      </c>
      <c r="D46" s="119" t="s">
        <v>281</v>
      </c>
      <c r="E46" s="253" t="s">
        <v>281</v>
      </c>
      <c r="F46" s="240">
        <f ca="1">COUNTIFS(INDIRECT("RAG!$C$"&amp;$V12&amp;":$BB$"&amp;$V12),F$11,RAG!$C$3:$BB$3,$B46)</f>
        <v>0</v>
      </c>
      <c r="G46" s="240">
        <f ca="1">COUNTIFS(INDIRECT("RAG!$C$"&amp;$V12&amp;":$BB$"&amp;$V12),G$11,RAG!$C$3:$BB$3,$B46)</f>
        <v>0</v>
      </c>
      <c r="H46" s="240">
        <f ca="1">COUNTIFS(INDIRECT("RAG!$C$"&amp;$V12&amp;":$BB$"&amp;$V12),H$11,RAG!$C$3:$BB$3,$B46)</f>
        <v>7</v>
      </c>
      <c r="I46" s="243" t="s">
        <v>282</v>
      </c>
      <c r="J46" s="243" t="s">
        <v>335</v>
      </c>
      <c r="K46" s="243" t="s">
        <v>284</v>
      </c>
      <c r="L46" s="243" t="s">
        <v>285</v>
      </c>
      <c r="M46" s="243" t="s">
        <v>286</v>
      </c>
      <c r="N46" s="243" t="s">
        <v>287</v>
      </c>
      <c r="O46" s="246" t="s">
        <v>539</v>
      </c>
      <c r="P46" s="277" t="s">
        <v>289</v>
      </c>
      <c r="Q46" s="234"/>
      <c r="R46" s="234"/>
      <c r="S46" s="293"/>
      <c r="V46" s="237"/>
      <c r="Z46" t="str">
        <f>IF(R46&gt;0,B46&amp;":"&amp;R46&amp;"
","")</f>
        <v/>
      </c>
    </row>
    <row r="47" spans="1:26" ht="30" customHeight="1" x14ac:dyDescent="0.35">
      <c r="A47" s="197"/>
      <c r="B47" s="241"/>
      <c r="C47" s="81" t="s">
        <v>328</v>
      </c>
      <c r="D47" s="108" t="s">
        <v>281</v>
      </c>
      <c r="E47" s="254"/>
      <c r="F47" s="241"/>
      <c r="G47" s="241"/>
      <c r="H47" s="241"/>
      <c r="I47" s="244"/>
      <c r="J47" s="244"/>
      <c r="K47" s="244"/>
      <c r="L47" s="244"/>
      <c r="M47" s="244"/>
      <c r="N47" s="244"/>
      <c r="O47" s="187"/>
      <c r="P47" s="278"/>
      <c r="Q47" s="235"/>
      <c r="R47" s="235"/>
      <c r="S47" s="293"/>
      <c r="V47" s="238"/>
    </row>
    <row r="48" spans="1:26" x14ac:dyDescent="0.35">
      <c r="A48" s="197"/>
      <c r="B48" s="241"/>
      <c r="C48" s="81" t="s">
        <v>329</v>
      </c>
      <c r="D48" s="108" t="s">
        <v>281</v>
      </c>
      <c r="E48" s="254"/>
      <c r="F48" s="241"/>
      <c r="G48" s="241"/>
      <c r="H48" s="241"/>
      <c r="I48" s="244"/>
      <c r="J48" s="244"/>
      <c r="K48" s="244"/>
      <c r="L48" s="244"/>
      <c r="M48" s="244"/>
      <c r="N48" s="244"/>
      <c r="O48" s="187"/>
      <c r="P48" s="278"/>
      <c r="Q48" s="235"/>
      <c r="R48" s="235"/>
      <c r="S48" s="293"/>
      <c r="V48" s="238"/>
    </row>
    <row r="49" spans="1:26" ht="14.5" customHeight="1" x14ac:dyDescent="0.35">
      <c r="A49" s="197"/>
      <c r="B49" s="241"/>
      <c r="C49" s="81" t="s">
        <v>330</v>
      </c>
      <c r="D49" s="108" t="s">
        <v>289</v>
      </c>
      <c r="E49" s="254"/>
      <c r="F49" s="241"/>
      <c r="G49" s="241"/>
      <c r="H49" s="241"/>
      <c r="I49" s="244"/>
      <c r="J49" s="244"/>
      <c r="K49" s="244"/>
      <c r="L49" s="244"/>
      <c r="M49" s="244"/>
      <c r="N49" s="244"/>
      <c r="O49" s="187"/>
      <c r="P49" s="278"/>
      <c r="Q49" s="235"/>
      <c r="R49" s="235"/>
      <c r="S49" s="293"/>
      <c r="V49" s="238"/>
    </row>
    <row r="50" spans="1:26" ht="104" customHeight="1" thickBot="1" x14ac:dyDescent="0.4">
      <c r="A50" s="198"/>
      <c r="B50" s="242"/>
      <c r="C50" s="123" t="s">
        <v>331</v>
      </c>
      <c r="D50" s="108" t="s">
        <v>289</v>
      </c>
      <c r="E50" s="255"/>
      <c r="F50" s="242"/>
      <c r="G50" s="242"/>
      <c r="H50" s="242"/>
      <c r="I50" s="256"/>
      <c r="J50" s="256"/>
      <c r="K50" s="256"/>
      <c r="L50" s="256"/>
      <c r="M50" s="256"/>
      <c r="N50" s="256"/>
      <c r="O50" s="247"/>
      <c r="P50" s="279"/>
      <c r="Q50" s="258"/>
      <c r="R50" s="258"/>
      <c r="S50" s="293"/>
      <c r="V50" s="252"/>
    </row>
    <row r="51" spans="1:26" ht="43.5" x14ac:dyDescent="0.35">
      <c r="A51" s="196" t="s">
        <v>81</v>
      </c>
      <c r="B51" s="240" t="s">
        <v>101</v>
      </c>
      <c r="C51" s="122" t="s">
        <v>332</v>
      </c>
      <c r="D51" s="119" t="s">
        <v>281</v>
      </c>
      <c r="E51" s="253" t="s">
        <v>281</v>
      </c>
      <c r="F51" s="240">
        <f ca="1">COUNTIFS(INDIRECT("RAG!$C$"&amp;$V12&amp;":$BB$"&amp;$V12),F$11,RAG!$C$3:$BB$3,$B51)</f>
        <v>1</v>
      </c>
      <c r="G51" s="240">
        <f ca="1">COUNTIFS(INDIRECT("RAG!$C$"&amp;$V12&amp;":$BB$"&amp;$V12),G$11,RAG!$C$3:$BB$3,$B51)</f>
        <v>0</v>
      </c>
      <c r="H51" s="240">
        <f ca="1">COUNTIFS(INDIRECT("RAG!$C$"&amp;$V12&amp;":$BB$"&amp;$V12),H$11,RAG!$C$3:$BB$3,$B51)</f>
        <v>3</v>
      </c>
      <c r="I51" s="280" t="s">
        <v>231</v>
      </c>
      <c r="J51" s="280" t="s">
        <v>231</v>
      </c>
      <c r="K51" s="280" t="s">
        <v>231</v>
      </c>
      <c r="L51" s="280" t="s">
        <v>231</v>
      </c>
      <c r="M51" s="280" t="s">
        <v>231</v>
      </c>
      <c r="N51" s="280" t="s">
        <v>262</v>
      </c>
      <c r="O51" s="262" t="s">
        <v>807</v>
      </c>
      <c r="P51" s="277" t="s">
        <v>281</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89.15" customHeight="1" thickBot="1" x14ac:dyDescent="0.4">
      <c r="A52" s="198"/>
      <c r="B52" s="242"/>
      <c r="C52" s="123" t="s">
        <v>333</v>
      </c>
      <c r="D52" s="108" t="s">
        <v>281</v>
      </c>
      <c r="E52" s="255"/>
      <c r="F52" s="242"/>
      <c r="G52" s="242"/>
      <c r="H52" s="242"/>
      <c r="I52" s="281"/>
      <c r="J52" s="281"/>
      <c r="K52" s="281"/>
      <c r="L52" s="281"/>
      <c r="M52" s="281"/>
      <c r="N52" s="281"/>
      <c r="O52" s="264"/>
      <c r="P52" s="279"/>
      <c r="Q52" s="258"/>
      <c r="R52" s="258"/>
      <c r="S52" s="293"/>
      <c r="V52" s="252"/>
    </row>
    <row r="53" spans="1:26" ht="29.15" customHeight="1" x14ac:dyDescent="0.35">
      <c r="A53" s="196" t="s">
        <v>83</v>
      </c>
      <c r="B53" s="240" t="s">
        <v>102</v>
      </c>
      <c r="C53" s="119" t="s">
        <v>334</v>
      </c>
      <c r="D53" s="119" t="s">
        <v>289</v>
      </c>
      <c r="E53" s="265" t="s">
        <v>281</v>
      </c>
      <c r="F53" s="259">
        <f ca="1">COUNTIFS(INDIRECT("RAG!$C$"&amp;$V12&amp;":$BB$"&amp;$V12),F$11,RAG!$C$3:$BB$3,$B53)</f>
        <v>0</v>
      </c>
      <c r="G53" s="259">
        <f ca="1">COUNTIFS(INDIRECT("RAG!$C$"&amp;$V12&amp;":$BB$"&amp;$V12),G$11,RAG!$C$3:$BB$3,$B53)</f>
        <v>0</v>
      </c>
      <c r="H53" s="259">
        <f ca="1">COUNTIFS(INDIRECT("RAG!$C$"&amp;$V12&amp;":$BB$"&amp;$V12),H$11,RAG!$C$3:$BB$3,$B53)</f>
        <v>1</v>
      </c>
      <c r="I53" s="243" t="s">
        <v>282</v>
      </c>
      <c r="J53" s="243" t="s">
        <v>335</v>
      </c>
      <c r="K53" s="243" t="s">
        <v>284</v>
      </c>
      <c r="L53" s="243" t="s">
        <v>285</v>
      </c>
      <c r="M53" s="243" t="s">
        <v>286</v>
      </c>
      <c r="N53" s="243" t="s">
        <v>287</v>
      </c>
      <c r="O53" s="246" t="s">
        <v>577</v>
      </c>
      <c r="P53" s="231" t="s">
        <v>289</v>
      </c>
      <c r="Q53" s="249"/>
      <c r="R53" s="234"/>
      <c r="S53" s="293"/>
      <c r="V53" s="237"/>
      <c r="Z53" t="str">
        <f>IF(R53&gt;0,B53&amp;":"&amp;R53&amp;"
","")</f>
        <v/>
      </c>
    </row>
    <row r="54" spans="1:26" x14ac:dyDescent="0.35">
      <c r="A54" s="197"/>
      <c r="B54" s="241"/>
      <c r="C54" s="108" t="s">
        <v>336</v>
      </c>
      <c r="D54" s="108" t="s">
        <v>281</v>
      </c>
      <c r="E54" s="266"/>
      <c r="F54" s="260"/>
      <c r="G54" s="260"/>
      <c r="H54" s="260"/>
      <c r="I54" s="244"/>
      <c r="J54" s="244"/>
      <c r="K54" s="244"/>
      <c r="L54" s="244"/>
      <c r="M54" s="244"/>
      <c r="N54" s="244"/>
      <c r="O54" s="187"/>
      <c r="P54" s="232"/>
      <c r="Q54" s="250"/>
      <c r="R54" s="235"/>
      <c r="S54" s="293"/>
      <c r="V54" s="238"/>
    </row>
    <row r="55" spans="1:26" x14ac:dyDescent="0.35">
      <c r="A55" s="197"/>
      <c r="B55" s="241"/>
      <c r="C55" s="127" t="s">
        <v>337</v>
      </c>
      <c r="D55" s="108" t="s">
        <v>289</v>
      </c>
      <c r="E55" s="266"/>
      <c r="F55" s="260"/>
      <c r="G55" s="260"/>
      <c r="H55" s="260"/>
      <c r="I55" s="244"/>
      <c r="J55" s="244"/>
      <c r="K55" s="244"/>
      <c r="L55" s="244"/>
      <c r="M55" s="244"/>
      <c r="N55" s="244"/>
      <c r="O55" s="187"/>
      <c r="P55" s="232"/>
      <c r="Q55" s="250"/>
      <c r="R55" s="235"/>
      <c r="S55" s="293"/>
      <c r="V55" s="238"/>
    </row>
    <row r="56" spans="1:26" x14ac:dyDescent="0.35">
      <c r="A56" s="197"/>
      <c r="B56" s="241"/>
      <c r="C56" s="108" t="s">
        <v>338</v>
      </c>
      <c r="D56" s="108" t="s">
        <v>289</v>
      </c>
      <c r="E56" s="266"/>
      <c r="F56" s="260"/>
      <c r="G56" s="260"/>
      <c r="H56" s="260"/>
      <c r="I56" s="244"/>
      <c r="J56" s="244"/>
      <c r="K56" s="244"/>
      <c r="L56" s="244"/>
      <c r="M56" s="244"/>
      <c r="N56" s="244"/>
      <c r="O56" s="187"/>
      <c r="P56" s="232"/>
      <c r="Q56" s="250"/>
      <c r="R56" s="235"/>
      <c r="S56" s="293"/>
      <c r="V56" s="238"/>
    </row>
    <row r="57" spans="1:26" ht="112" customHeight="1" thickBot="1" x14ac:dyDescent="0.4">
      <c r="A57" s="198"/>
      <c r="B57" s="242"/>
      <c r="C57" s="121" t="s">
        <v>339</v>
      </c>
      <c r="D57" s="108" t="s">
        <v>281</v>
      </c>
      <c r="E57" s="267"/>
      <c r="F57" s="261"/>
      <c r="G57" s="261"/>
      <c r="H57" s="261"/>
      <c r="I57" s="256"/>
      <c r="J57" s="256"/>
      <c r="K57" s="256"/>
      <c r="L57" s="256"/>
      <c r="M57" s="256"/>
      <c r="N57" s="256"/>
      <c r="O57" s="247"/>
      <c r="P57" s="248"/>
      <c r="Q57" s="251"/>
      <c r="R57" s="258"/>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1</v>
      </c>
      <c r="H58" s="259">
        <f ca="1">COUNTIFS(INDIRECT("RAG!$C$"&amp;$V12&amp;":$BB$"&amp;$V12),H$11,RAG!$C$3:$BB$3,$B58)</f>
        <v>1</v>
      </c>
      <c r="I58" s="243" t="s">
        <v>282</v>
      </c>
      <c r="J58" s="243" t="s">
        <v>335</v>
      </c>
      <c r="K58" s="243" t="s">
        <v>284</v>
      </c>
      <c r="L58" s="243" t="s">
        <v>285</v>
      </c>
      <c r="M58" s="243" t="s">
        <v>286</v>
      </c>
      <c r="N58" s="243" t="s">
        <v>261</v>
      </c>
      <c r="O58" s="246" t="s">
        <v>808</v>
      </c>
      <c r="P58" s="231" t="s">
        <v>289</v>
      </c>
      <c r="Q58" s="249"/>
      <c r="R58" s="234" t="s">
        <v>524</v>
      </c>
      <c r="S58" s="293"/>
      <c r="V58" s="237"/>
      <c r="Z58" t="str">
        <f>IF(R58&gt;0,B58&amp;":"&amp;R58&amp;"
","")</f>
        <v xml:space="preserve">IIA9:Local Plan Policy CN4: Sustainable Drainage requires sites to incorporate natural flood risk solutions, such as SUDs.
</v>
      </c>
    </row>
    <row r="59" spans="1:26" ht="14.5" customHeight="1" x14ac:dyDescent="0.35">
      <c r="A59" s="197"/>
      <c r="B59" s="241"/>
      <c r="C59" s="109" t="s">
        <v>341</v>
      </c>
      <c r="D59" s="108" t="s">
        <v>289</v>
      </c>
      <c r="E59" s="266"/>
      <c r="F59" s="260"/>
      <c r="G59" s="260"/>
      <c r="H59" s="260"/>
      <c r="I59" s="244"/>
      <c r="J59" s="244"/>
      <c r="K59" s="244"/>
      <c r="L59" s="244"/>
      <c r="M59" s="244"/>
      <c r="N59" s="244"/>
      <c r="O59" s="187"/>
      <c r="P59" s="232"/>
      <c r="Q59" s="250"/>
      <c r="R59" s="235"/>
      <c r="S59" s="293"/>
      <c r="V59" s="238"/>
    </row>
    <row r="60" spans="1:26" ht="29.5" thickBot="1" x14ac:dyDescent="0.4">
      <c r="A60" s="198"/>
      <c r="B60" s="242"/>
      <c r="C60" s="129" t="s">
        <v>342</v>
      </c>
      <c r="D60" s="108" t="s">
        <v>289</v>
      </c>
      <c r="E60" s="267"/>
      <c r="F60" s="261"/>
      <c r="G60" s="261"/>
      <c r="H60" s="261"/>
      <c r="I60" s="256"/>
      <c r="J60" s="256"/>
      <c r="K60" s="256"/>
      <c r="L60" s="256"/>
      <c r="M60" s="256"/>
      <c r="N60" s="256"/>
      <c r="O60" s="247"/>
      <c r="P60" s="248"/>
      <c r="Q60" s="251"/>
      <c r="R60" s="258"/>
      <c r="S60" s="293"/>
      <c r="V60" s="252"/>
    </row>
    <row r="61" spans="1:26" ht="14.5" customHeight="1" x14ac:dyDescent="0.35">
      <c r="A61" s="196" t="s">
        <v>85</v>
      </c>
      <c r="B61" s="240" t="s">
        <v>104</v>
      </c>
      <c r="C61" s="119" t="s">
        <v>343</v>
      </c>
      <c r="D61" s="119" t="s">
        <v>281</v>
      </c>
      <c r="E61" s="265" t="s">
        <v>281</v>
      </c>
      <c r="F61" s="259">
        <f ca="1">COUNTIFS(INDIRECT("RAG!$C$"&amp;$V12&amp;":$BB$"&amp;$V12),F$11,RAG!$C$3:$BB$3,$B61)</f>
        <v>0</v>
      </c>
      <c r="G61" s="259">
        <f ca="1">COUNTIFS(INDIRECT("RAG!$C$"&amp;$V12&amp;":$BB$"&amp;$V12),G$11,RAG!$C$3:$BB$3,$B61)</f>
        <v>0</v>
      </c>
      <c r="H61" s="259">
        <f ca="1">COUNTIFS(INDIRECT("RAG!$C$"&amp;$V12&amp;":$BB$"&amp;$V12),H$11,RAG!$C$3:$BB$3,$B61)</f>
        <v>5</v>
      </c>
      <c r="I61" s="243" t="s">
        <v>282</v>
      </c>
      <c r="J61" s="243" t="s">
        <v>335</v>
      </c>
      <c r="K61" s="243" t="s">
        <v>284</v>
      </c>
      <c r="L61" s="243" t="s">
        <v>285</v>
      </c>
      <c r="M61" s="243" t="s">
        <v>286</v>
      </c>
      <c r="N61" s="243" t="s">
        <v>261</v>
      </c>
      <c r="O61" s="246" t="s">
        <v>667</v>
      </c>
      <c r="P61" s="231" t="s">
        <v>289</v>
      </c>
      <c r="Q61" s="277"/>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44"/>
      <c r="J62" s="244"/>
      <c r="K62" s="244"/>
      <c r="L62" s="244"/>
      <c r="M62" s="244"/>
      <c r="N62" s="244"/>
      <c r="O62" s="187"/>
      <c r="P62" s="232"/>
      <c r="Q62" s="278"/>
      <c r="R62" s="272"/>
      <c r="S62" s="293"/>
      <c r="V62" s="275"/>
    </row>
    <row r="63" spans="1:26" x14ac:dyDescent="0.35">
      <c r="A63" s="197"/>
      <c r="B63" s="241"/>
      <c r="C63" s="108" t="s">
        <v>345</v>
      </c>
      <c r="D63" s="108" t="s">
        <v>281</v>
      </c>
      <c r="E63" s="266"/>
      <c r="F63" s="260"/>
      <c r="G63" s="260"/>
      <c r="H63" s="260"/>
      <c r="I63" s="244"/>
      <c r="J63" s="244"/>
      <c r="K63" s="244"/>
      <c r="L63" s="244"/>
      <c r="M63" s="244"/>
      <c r="N63" s="244"/>
      <c r="O63" s="187"/>
      <c r="P63" s="232"/>
      <c r="Q63" s="278"/>
      <c r="R63" s="272"/>
      <c r="S63" s="293"/>
      <c r="V63" s="275"/>
    </row>
    <row r="64" spans="1:26" x14ac:dyDescent="0.35">
      <c r="A64" s="197"/>
      <c r="B64" s="241"/>
      <c r="C64" s="108" t="s">
        <v>346</v>
      </c>
      <c r="D64" s="108" t="s">
        <v>281</v>
      </c>
      <c r="E64" s="266"/>
      <c r="F64" s="260"/>
      <c r="G64" s="260"/>
      <c r="H64" s="260"/>
      <c r="I64" s="244"/>
      <c r="J64" s="244"/>
      <c r="K64" s="244"/>
      <c r="L64" s="244"/>
      <c r="M64" s="244"/>
      <c r="N64" s="244"/>
      <c r="O64" s="187"/>
      <c r="P64" s="232"/>
      <c r="Q64" s="278"/>
      <c r="R64" s="272"/>
      <c r="S64" s="293"/>
      <c r="V64" s="275"/>
    </row>
    <row r="65" spans="1:26" x14ac:dyDescent="0.35">
      <c r="A65" s="197"/>
      <c r="B65" s="241"/>
      <c r="C65" s="108" t="s">
        <v>347</v>
      </c>
      <c r="D65" s="108" t="s">
        <v>289</v>
      </c>
      <c r="E65" s="266"/>
      <c r="F65" s="260"/>
      <c r="G65" s="260"/>
      <c r="H65" s="260"/>
      <c r="I65" s="244"/>
      <c r="J65" s="244"/>
      <c r="K65" s="244"/>
      <c r="L65" s="244"/>
      <c r="M65" s="244"/>
      <c r="N65" s="244"/>
      <c r="O65" s="187"/>
      <c r="P65" s="232"/>
      <c r="Q65" s="278"/>
      <c r="R65" s="272"/>
      <c r="S65" s="293"/>
      <c r="V65" s="275"/>
    </row>
    <row r="66" spans="1:26" x14ac:dyDescent="0.35">
      <c r="A66" s="197"/>
      <c r="B66" s="241"/>
      <c r="C66" s="108" t="s">
        <v>348</v>
      </c>
      <c r="D66" s="108" t="s">
        <v>289</v>
      </c>
      <c r="E66" s="266"/>
      <c r="F66" s="260"/>
      <c r="G66" s="260"/>
      <c r="H66" s="260"/>
      <c r="I66" s="244"/>
      <c r="J66" s="244"/>
      <c r="K66" s="244"/>
      <c r="L66" s="244"/>
      <c r="M66" s="244"/>
      <c r="N66" s="244"/>
      <c r="O66" s="187"/>
      <c r="P66" s="232"/>
      <c r="Q66" s="278"/>
      <c r="R66" s="272"/>
      <c r="S66" s="293"/>
      <c r="V66" s="275"/>
    </row>
    <row r="67" spans="1:26" ht="29" x14ac:dyDescent="0.35">
      <c r="A67" s="197"/>
      <c r="B67" s="241"/>
      <c r="C67" s="108" t="s">
        <v>349</v>
      </c>
      <c r="D67" s="108" t="s">
        <v>289</v>
      </c>
      <c r="E67" s="266"/>
      <c r="F67" s="260"/>
      <c r="G67" s="260"/>
      <c r="H67" s="260"/>
      <c r="I67" s="244"/>
      <c r="J67" s="244"/>
      <c r="K67" s="244"/>
      <c r="L67" s="244"/>
      <c r="M67" s="244"/>
      <c r="N67" s="244"/>
      <c r="O67" s="187"/>
      <c r="P67" s="232"/>
      <c r="Q67" s="278"/>
      <c r="R67" s="272"/>
      <c r="S67" s="293"/>
      <c r="V67" s="275"/>
    </row>
    <row r="68" spans="1:26" ht="95.5" customHeight="1" thickBot="1" x14ac:dyDescent="0.4">
      <c r="A68" s="198"/>
      <c r="B68" s="242"/>
      <c r="C68" s="121" t="s">
        <v>350</v>
      </c>
      <c r="D68" s="108" t="s">
        <v>281</v>
      </c>
      <c r="E68" s="267"/>
      <c r="F68" s="261"/>
      <c r="G68" s="261"/>
      <c r="H68" s="261"/>
      <c r="I68" s="256"/>
      <c r="J68" s="256"/>
      <c r="K68" s="256"/>
      <c r="L68" s="256"/>
      <c r="M68" s="256"/>
      <c r="N68" s="256"/>
      <c r="O68" s="247"/>
      <c r="P68" s="248"/>
      <c r="Q68" s="279"/>
      <c r="R68" s="273"/>
      <c r="S68" s="293"/>
      <c r="V68" s="276"/>
    </row>
    <row r="69" spans="1:26" x14ac:dyDescent="0.35">
      <c r="A69" s="196" t="s">
        <v>599</v>
      </c>
      <c r="B69" s="240" t="s">
        <v>105</v>
      </c>
      <c r="C69" s="124" t="s">
        <v>738</v>
      </c>
      <c r="D69" s="119" t="s">
        <v>281</v>
      </c>
      <c r="E69" s="265" t="s">
        <v>281</v>
      </c>
      <c r="F69" s="259">
        <f ca="1">COUNTIFS(INDIRECT("RAG!$C$"&amp;$V12&amp;":$BB$"&amp;$V12),F$11,RAG!$C$3:$BB$3,$B69)</f>
        <v>0</v>
      </c>
      <c r="G69" s="259">
        <f ca="1">COUNTIFS(INDIRECT("RAG!$C$"&amp;$V12&amp;":$BB$"&amp;$V12),G$11,RAG!$C$3:$BB$3,$B69)</f>
        <v>1</v>
      </c>
      <c r="H69" s="259">
        <f ca="1">COUNTIFS(INDIRECT("RAG!$C$"&amp;$V12&amp;":$BB$"&amp;$V12),H$11,RAG!$C$3:$BB$3,$B69)</f>
        <v>5</v>
      </c>
      <c r="I69" s="243" t="s">
        <v>282</v>
      </c>
      <c r="J69" s="243" t="s">
        <v>335</v>
      </c>
      <c r="K69" s="243" t="s">
        <v>284</v>
      </c>
      <c r="L69" s="243" t="s">
        <v>285</v>
      </c>
      <c r="M69" s="243" t="s">
        <v>286</v>
      </c>
      <c r="N69" s="243" t="s">
        <v>264</v>
      </c>
      <c r="O69" s="262" t="s">
        <v>809</v>
      </c>
      <c r="P69" s="231" t="s">
        <v>281</v>
      </c>
      <c r="Q69" s="234" t="s">
        <v>351</v>
      </c>
      <c r="R69" s="234"/>
      <c r="S69" s="293"/>
      <c r="V69" s="237"/>
      <c r="Z69" t="str">
        <f>IF(R69&gt;0,B69&amp;":"&amp;R69&amp;"
","")</f>
        <v/>
      </c>
    </row>
    <row r="70" spans="1:26" x14ac:dyDescent="0.35">
      <c r="A70" s="197"/>
      <c r="B70" s="241"/>
      <c r="C70" s="125" t="s">
        <v>352</v>
      </c>
      <c r="D70" s="108" t="s">
        <v>281</v>
      </c>
      <c r="E70" s="266"/>
      <c r="F70" s="260"/>
      <c r="G70" s="260"/>
      <c r="H70" s="260"/>
      <c r="I70" s="244"/>
      <c r="J70" s="244"/>
      <c r="K70" s="244"/>
      <c r="L70" s="244"/>
      <c r="M70" s="244"/>
      <c r="N70" s="244"/>
      <c r="O70" s="263"/>
      <c r="P70" s="232"/>
      <c r="Q70" s="235"/>
      <c r="R70" s="235"/>
      <c r="S70" s="293"/>
      <c r="V70" s="238"/>
    </row>
    <row r="71" spans="1:26" ht="29" x14ac:dyDescent="0.35">
      <c r="A71" s="197"/>
      <c r="B71" s="241"/>
      <c r="C71" s="125" t="s">
        <v>353</v>
      </c>
      <c r="D71" s="108" t="s">
        <v>289</v>
      </c>
      <c r="E71" s="266"/>
      <c r="F71" s="260"/>
      <c r="G71" s="260"/>
      <c r="H71" s="260"/>
      <c r="I71" s="244"/>
      <c r="J71" s="244"/>
      <c r="K71" s="244"/>
      <c r="L71" s="244"/>
      <c r="M71" s="244"/>
      <c r="N71" s="244"/>
      <c r="O71" s="263"/>
      <c r="P71" s="232"/>
      <c r="Q71" s="235"/>
      <c r="R71" s="235"/>
      <c r="S71" s="293"/>
      <c r="V71" s="238"/>
    </row>
    <row r="72" spans="1:26" x14ac:dyDescent="0.35">
      <c r="A72" s="197"/>
      <c r="B72" s="241"/>
      <c r="C72" s="125" t="s">
        <v>354</v>
      </c>
      <c r="D72" s="108" t="s">
        <v>289</v>
      </c>
      <c r="E72" s="266"/>
      <c r="F72" s="260"/>
      <c r="G72" s="260"/>
      <c r="H72" s="260"/>
      <c r="I72" s="244"/>
      <c r="J72" s="244"/>
      <c r="K72" s="244"/>
      <c r="L72" s="244"/>
      <c r="M72" s="244"/>
      <c r="N72" s="244"/>
      <c r="O72" s="263"/>
      <c r="P72" s="232"/>
      <c r="Q72" s="235"/>
      <c r="R72" s="235"/>
      <c r="S72" s="293"/>
      <c r="V72" s="238"/>
    </row>
    <row r="73" spans="1:26" x14ac:dyDescent="0.35">
      <c r="A73" s="197"/>
      <c r="B73" s="241"/>
      <c r="C73" s="125" t="s">
        <v>739</v>
      </c>
      <c r="D73" s="108" t="s">
        <v>289</v>
      </c>
      <c r="E73" s="266"/>
      <c r="F73" s="260"/>
      <c r="G73" s="260"/>
      <c r="H73" s="260"/>
      <c r="I73" s="244"/>
      <c r="J73" s="244"/>
      <c r="K73" s="244"/>
      <c r="L73" s="244"/>
      <c r="M73" s="244"/>
      <c r="N73" s="244"/>
      <c r="O73" s="263"/>
      <c r="P73" s="232"/>
      <c r="Q73" s="235"/>
      <c r="R73" s="235"/>
      <c r="S73" s="293"/>
      <c r="V73" s="238"/>
    </row>
    <row r="74" spans="1:26" x14ac:dyDescent="0.35">
      <c r="A74" s="197"/>
      <c r="B74" s="241"/>
      <c r="C74" s="125" t="s">
        <v>355</v>
      </c>
      <c r="D74" s="108" t="s">
        <v>289</v>
      </c>
      <c r="E74" s="266"/>
      <c r="F74" s="260"/>
      <c r="G74" s="260"/>
      <c r="H74" s="260"/>
      <c r="I74" s="244"/>
      <c r="J74" s="244"/>
      <c r="K74" s="244"/>
      <c r="L74" s="244"/>
      <c r="M74" s="244"/>
      <c r="N74" s="244"/>
      <c r="O74" s="263"/>
      <c r="P74" s="232"/>
      <c r="Q74" s="235"/>
      <c r="R74" s="235"/>
      <c r="S74" s="293"/>
      <c r="V74" s="238"/>
    </row>
    <row r="75" spans="1:26" ht="33" customHeight="1" thickBot="1" x14ac:dyDescent="0.4">
      <c r="A75" s="198"/>
      <c r="B75" s="242"/>
      <c r="C75" s="126" t="s">
        <v>356</v>
      </c>
      <c r="D75" s="108" t="s">
        <v>289</v>
      </c>
      <c r="E75" s="267"/>
      <c r="F75" s="261"/>
      <c r="G75" s="261"/>
      <c r="H75" s="261"/>
      <c r="I75" s="256"/>
      <c r="J75" s="256"/>
      <c r="K75" s="256"/>
      <c r="L75" s="256"/>
      <c r="M75" s="256"/>
      <c r="N75" s="256"/>
      <c r="O75" s="264"/>
      <c r="P75" s="248"/>
      <c r="Q75" s="258"/>
      <c r="R75" s="258"/>
      <c r="S75" s="293"/>
      <c r="V75" s="252"/>
    </row>
    <row r="76" spans="1:26" x14ac:dyDescent="0.35">
      <c r="A76" s="196" t="s">
        <v>87</v>
      </c>
      <c r="B76" s="240" t="s">
        <v>106</v>
      </c>
      <c r="C76" s="124" t="s">
        <v>357</v>
      </c>
      <c r="D76" s="119" t="s">
        <v>281</v>
      </c>
      <c r="E76" s="265" t="s">
        <v>281</v>
      </c>
      <c r="F76" s="259">
        <f ca="1">COUNTIFS(INDIRECT("RAG!$C$"&amp;$V12&amp;":$BB$"&amp;$V12),F$11,RAG!$C$3:$BB$3,$B76)</f>
        <v>1</v>
      </c>
      <c r="G76" s="259">
        <f ca="1">COUNTIFS(INDIRECT("RAG!$C$"&amp;$V12&amp;":$BB$"&amp;$V12),G$11,RAG!$C$3:$BB$3,$B76)</f>
        <v>0</v>
      </c>
      <c r="H76" s="259">
        <f ca="1">COUNTIFS(INDIRECT("RAG!$C$"&amp;$V12&amp;":$BB$"&amp;$V12),H$11,RAG!$C$3:$BB$3,$B76)</f>
        <v>3</v>
      </c>
      <c r="I76" s="243" t="s">
        <v>231</v>
      </c>
      <c r="J76" s="243" t="s">
        <v>231</v>
      </c>
      <c r="K76" s="243" t="s">
        <v>231</v>
      </c>
      <c r="L76" s="243" t="s">
        <v>231</v>
      </c>
      <c r="M76" s="243" t="s">
        <v>231</v>
      </c>
      <c r="N76" s="243" t="s">
        <v>262</v>
      </c>
      <c r="O76" s="268" t="s">
        <v>520</v>
      </c>
      <c r="P76" s="231" t="s">
        <v>289</v>
      </c>
      <c r="Q76" s="234"/>
      <c r="R76" s="234" t="s">
        <v>358</v>
      </c>
      <c r="S76" s="293"/>
      <c r="V76" s="237"/>
      <c r="Z76" t="str">
        <f>IF(R76&gt;0,B76&amp;":"&amp;R76&amp;"
","")</f>
        <v xml:space="preserve">IIA12:Local Plan Policy GR1 Achieving a High Standard of Development Design and Layout Considerations requires all development proposals to respect the character and landscape of which it is built in.
</v>
      </c>
    </row>
    <row r="77" spans="1:26" x14ac:dyDescent="0.35">
      <c r="A77" s="197"/>
      <c r="B77" s="241"/>
      <c r="C77" s="125" t="s">
        <v>359</v>
      </c>
      <c r="D77" s="108" t="s">
        <v>289</v>
      </c>
      <c r="E77" s="266"/>
      <c r="F77" s="260"/>
      <c r="G77" s="260"/>
      <c r="H77" s="260"/>
      <c r="I77" s="244"/>
      <c r="J77" s="244"/>
      <c r="K77" s="244"/>
      <c r="L77" s="244"/>
      <c r="M77" s="244"/>
      <c r="N77" s="244"/>
      <c r="O77" s="269"/>
      <c r="P77" s="232"/>
      <c r="Q77" s="235"/>
      <c r="R77" s="235"/>
      <c r="S77" s="293"/>
      <c r="V77" s="238"/>
    </row>
    <row r="78" spans="1:26" x14ac:dyDescent="0.35">
      <c r="A78" s="197"/>
      <c r="B78" s="241"/>
      <c r="C78" s="125" t="s">
        <v>360</v>
      </c>
      <c r="D78" s="108" t="s">
        <v>281</v>
      </c>
      <c r="E78" s="266"/>
      <c r="F78" s="260"/>
      <c r="G78" s="260"/>
      <c r="H78" s="260"/>
      <c r="I78" s="244"/>
      <c r="J78" s="244"/>
      <c r="K78" s="244"/>
      <c r="L78" s="244"/>
      <c r="M78" s="244"/>
      <c r="N78" s="244"/>
      <c r="O78" s="269"/>
      <c r="P78" s="232"/>
      <c r="Q78" s="235"/>
      <c r="R78" s="235"/>
      <c r="S78" s="293"/>
      <c r="V78" s="238"/>
    </row>
    <row r="79" spans="1:26" x14ac:dyDescent="0.35">
      <c r="A79" s="197"/>
      <c r="B79" s="241"/>
      <c r="C79" s="125" t="s">
        <v>361</v>
      </c>
      <c r="D79" s="108" t="s">
        <v>281</v>
      </c>
      <c r="E79" s="266"/>
      <c r="F79" s="260"/>
      <c r="G79" s="260"/>
      <c r="H79" s="260"/>
      <c r="I79" s="244"/>
      <c r="J79" s="244"/>
      <c r="K79" s="244"/>
      <c r="L79" s="244"/>
      <c r="M79" s="244"/>
      <c r="N79" s="244"/>
      <c r="O79" s="269"/>
      <c r="P79" s="232"/>
      <c r="Q79" s="235"/>
      <c r="R79" s="235"/>
      <c r="S79" s="293"/>
      <c r="V79" s="238"/>
    </row>
    <row r="80" spans="1:26" ht="79.5" customHeight="1" thickBot="1" x14ac:dyDescent="0.4">
      <c r="A80" s="198"/>
      <c r="B80" s="242"/>
      <c r="C80" s="130" t="s">
        <v>362</v>
      </c>
      <c r="D80" s="108" t="s">
        <v>289</v>
      </c>
      <c r="E80" s="267"/>
      <c r="F80" s="261"/>
      <c r="G80" s="261"/>
      <c r="H80" s="261"/>
      <c r="I80" s="256"/>
      <c r="J80" s="256"/>
      <c r="K80" s="256"/>
      <c r="L80" s="256"/>
      <c r="M80" s="256"/>
      <c r="N80" s="256"/>
      <c r="O80" s="270"/>
      <c r="P80" s="248"/>
      <c r="Q80" s="258"/>
      <c r="R80" s="258"/>
      <c r="S80" s="293"/>
      <c r="V80" s="252"/>
    </row>
    <row r="81" spans="1:26"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1</v>
      </c>
      <c r="H81" s="240">
        <f ca="1">COUNTIFS(INDIRECT("RAG!$C$"&amp;$V12&amp;":$BB$"&amp;$V12),H$11,RAG!$C$3:$BB$3,$B81)</f>
        <v>4</v>
      </c>
      <c r="I81" s="243" t="s">
        <v>231</v>
      </c>
      <c r="J81" s="243" t="s">
        <v>231</v>
      </c>
      <c r="K81" s="243" t="s">
        <v>231</v>
      </c>
      <c r="L81" s="243" t="s">
        <v>231</v>
      </c>
      <c r="M81" s="243" t="s">
        <v>231</v>
      </c>
      <c r="N81" s="243" t="s">
        <v>262</v>
      </c>
      <c r="O81" s="246" t="s">
        <v>945</v>
      </c>
      <c r="P81" s="231" t="s">
        <v>289</v>
      </c>
      <c r="Q81" s="234"/>
      <c r="R81" s="234" t="s">
        <v>938</v>
      </c>
      <c r="S81" s="294"/>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54"/>
      <c r="F82" s="241"/>
      <c r="G82" s="241"/>
      <c r="H82" s="241"/>
      <c r="I82" s="244"/>
      <c r="J82" s="244"/>
      <c r="K82" s="244"/>
      <c r="L82" s="244"/>
      <c r="M82" s="244"/>
      <c r="N82" s="244"/>
      <c r="O82" s="187"/>
      <c r="P82" s="232"/>
      <c r="Q82" s="235"/>
      <c r="R82" s="235"/>
      <c r="S82" s="294"/>
      <c r="V82" s="238"/>
    </row>
    <row r="83" spans="1:26" x14ac:dyDescent="0.35">
      <c r="A83" s="201"/>
      <c r="B83" s="241"/>
      <c r="C83" s="125" t="s">
        <v>365</v>
      </c>
      <c r="D83" s="108" t="s">
        <v>289</v>
      </c>
      <c r="E83" s="254"/>
      <c r="F83" s="241"/>
      <c r="G83" s="241"/>
      <c r="H83" s="241"/>
      <c r="I83" s="244"/>
      <c r="J83" s="244"/>
      <c r="K83" s="244"/>
      <c r="L83" s="244"/>
      <c r="M83" s="244"/>
      <c r="N83" s="244"/>
      <c r="O83" s="187"/>
      <c r="P83" s="232"/>
      <c r="Q83" s="235"/>
      <c r="R83" s="235"/>
      <c r="S83" s="294"/>
      <c r="V83" s="238"/>
    </row>
    <row r="84" spans="1:26" x14ac:dyDescent="0.35">
      <c r="A84" s="201"/>
      <c r="B84" s="241"/>
      <c r="C84" s="131" t="s">
        <v>366</v>
      </c>
      <c r="D84" s="108" t="s">
        <v>289</v>
      </c>
      <c r="E84" s="254"/>
      <c r="F84" s="241"/>
      <c r="G84" s="241"/>
      <c r="H84" s="241"/>
      <c r="I84" s="244"/>
      <c r="J84" s="244"/>
      <c r="K84" s="244"/>
      <c r="L84" s="244"/>
      <c r="M84" s="244"/>
      <c r="N84" s="244"/>
      <c r="O84" s="187"/>
      <c r="P84" s="232"/>
      <c r="Q84" s="235"/>
      <c r="R84" s="235"/>
      <c r="S84" s="294"/>
      <c r="V84" s="238"/>
    </row>
    <row r="85" spans="1:26" ht="29" x14ac:dyDescent="0.35">
      <c r="A85" s="201"/>
      <c r="B85" s="241"/>
      <c r="C85" s="131" t="s">
        <v>367</v>
      </c>
      <c r="D85" s="108" t="s">
        <v>289</v>
      </c>
      <c r="E85" s="254"/>
      <c r="F85" s="241"/>
      <c r="G85" s="241"/>
      <c r="H85" s="241"/>
      <c r="I85" s="244"/>
      <c r="J85" s="244"/>
      <c r="K85" s="244"/>
      <c r="L85" s="244"/>
      <c r="M85" s="244"/>
      <c r="N85" s="244"/>
      <c r="O85" s="187"/>
      <c r="P85" s="232"/>
      <c r="Q85" s="235"/>
      <c r="R85" s="235"/>
      <c r="S85" s="294"/>
      <c r="V85" s="238"/>
    </row>
    <row r="86" spans="1:26" ht="29" x14ac:dyDescent="0.35">
      <c r="A86" s="201"/>
      <c r="B86" s="241"/>
      <c r="C86" s="131" t="s">
        <v>368</v>
      </c>
      <c r="D86" s="108" t="s">
        <v>281</v>
      </c>
      <c r="E86" s="254"/>
      <c r="F86" s="241"/>
      <c r="G86" s="241"/>
      <c r="H86" s="241"/>
      <c r="I86" s="244"/>
      <c r="J86" s="244"/>
      <c r="K86" s="244"/>
      <c r="L86" s="244"/>
      <c r="M86" s="244"/>
      <c r="N86" s="244"/>
      <c r="O86" s="187"/>
      <c r="P86" s="232"/>
      <c r="Q86" s="235"/>
      <c r="R86" s="235"/>
      <c r="S86" s="294"/>
      <c r="V86" s="238"/>
    </row>
    <row r="87" spans="1:26" ht="15" thickBot="1" x14ac:dyDescent="0.4">
      <c r="A87" s="200"/>
      <c r="B87" s="242"/>
      <c r="C87" s="129" t="s">
        <v>369</v>
      </c>
      <c r="D87" s="108" t="s">
        <v>289</v>
      </c>
      <c r="E87" s="255"/>
      <c r="F87" s="242"/>
      <c r="G87" s="242"/>
      <c r="H87" s="242"/>
      <c r="I87" s="256"/>
      <c r="J87" s="256"/>
      <c r="K87" s="256"/>
      <c r="L87" s="256"/>
      <c r="M87" s="256"/>
      <c r="N87" s="256"/>
      <c r="O87" s="247"/>
      <c r="P87" s="248"/>
      <c r="Q87" s="258"/>
      <c r="R87" s="258"/>
      <c r="S87" s="294"/>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43" t="s">
        <v>231</v>
      </c>
      <c r="J88" s="243" t="s">
        <v>231</v>
      </c>
      <c r="K88" s="243" t="s">
        <v>231</v>
      </c>
      <c r="L88" s="243" t="s">
        <v>231</v>
      </c>
      <c r="M88" s="243" t="s">
        <v>231</v>
      </c>
      <c r="N88" s="243"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44"/>
      <c r="J89" s="244"/>
      <c r="K89" s="244"/>
      <c r="L89" s="244"/>
      <c r="M89" s="244"/>
      <c r="N89" s="244"/>
      <c r="O89" s="187"/>
      <c r="P89" s="232"/>
      <c r="Q89" s="235"/>
      <c r="R89" s="235"/>
      <c r="S89" s="293"/>
      <c r="V89" s="238"/>
    </row>
    <row r="90" spans="1:26" x14ac:dyDescent="0.35">
      <c r="A90" s="201"/>
      <c r="B90" s="241"/>
      <c r="C90" s="131" t="s">
        <v>373</v>
      </c>
      <c r="D90" s="108" t="s">
        <v>289</v>
      </c>
      <c r="E90" s="254"/>
      <c r="F90" s="241"/>
      <c r="G90" s="241"/>
      <c r="H90" s="241"/>
      <c r="I90" s="244"/>
      <c r="J90" s="244"/>
      <c r="K90" s="244"/>
      <c r="L90" s="244"/>
      <c r="M90" s="244"/>
      <c r="N90" s="244"/>
      <c r="O90" s="187"/>
      <c r="P90" s="232"/>
      <c r="Q90" s="235"/>
      <c r="R90" s="235"/>
      <c r="S90" s="293"/>
      <c r="V90" s="238"/>
    </row>
    <row r="91" spans="1:26" ht="85" customHeight="1" thickBot="1" x14ac:dyDescent="0.4">
      <c r="A91" s="202"/>
      <c r="B91" s="242"/>
      <c r="C91" s="133" t="s">
        <v>374</v>
      </c>
      <c r="D91" s="143" t="s">
        <v>281</v>
      </c>
      <c r="E91" s="255"/>
      <c r="F91" s="242"/>
      <c r="G91" s="242"/>
      <c r="H91" s="242"/>
      <c r="I91" s="245"/>
      <c r="J91" s="245"/>
      <c r="K91" s="245"/>
      <c r="L91" s="245"/>
      <c r="M91" s="245"/>
      <c r="N91" s="245"/>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DS/PffKGqVuJUKKNqtVuThjjqvqeiqePMge6U0zqxokY9FX+0TncBYIHZgRPVKl/V1AE+wKoQeqguLSt3YgRvA==" saltValue="zLegWo2eW1pHXwqGr0kBWg=="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O24:O31"/>
    <mergeCell ref="P24:P31"/>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A46:A50"/>
    <mergeCell ref="B46:B50"/>
    <mergeCell ref="E46:E50"/>
    <mergeCell ref="F46:F50"/>
    <mergeCell ref="G46:G50"/>
    <mergeCell ref="I40:I45"/>
    <mergeCell ref="J40:J45"/>
    <mergeCell ref="K40:K45"/>
    <mergeCell ref="L40:L45"/>
    <mergeCell ref="M40:M45"/>
    <mergeCell ref="N40:N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2612" priority="7">
      <formula>$D12="No"</formula>
    </cfRule>
  </conditionalFormatting>
  <conditionalFormatting sqref="F12:F91">
    <cfRule type="cellIs" dxfId="2611" priority="10" operator="greaterThan">
      <formula>0</formula>
    </cfRule>
  </conditionalFormatting>
  <conditionalFormatting sqref="G12:G91">
    <cfRule type="cellIs" dxfId="2610" priority="9" operator="greaterThan">
      <formula>0</formula>
    </cfRule>
  </conditionalFormatting>
  <conditionalFormatting sqref="H12:H91">
    <cfRule type="cellIs" dxfId="2609" priority="8" operator="greaterThan">
      <formula>0</formula>
    </cfRule>
  </conditionalFormatting>
  <conditionalFormatting sqref="N12">
    <cfRule type="cellIs" dxfId="2608" priority="34" operator="equal">
      <formula>"Minor Negative"</formula>
    </cfRule>
    <cfRule type="cellIs" dxfId="2607" priority="38" operator="equal">
      <formula>"Neutral"</formula>
    </cfRule>
    <cfRule type="cellIs" dxfId="2606" priority="37" operator="equal">
      <formula>"Significant Positive"</formula>
    </cfRule>
    <cfRule type="cellIs" dxfId="2605" priority="36" operator="equal">
      <formula>"Minor Positive"</formula>
    </cfRule>
    <cfRule type="cellIs" dxfId="2604" priority="35" operator="equal">
      <formula>"Significant Negative"</formula>
    </cfRule>
  </conditionalFormatting>
  <conditionalFormatting sqref="N22">
    <cfRule type="cellIs" dxfId="2603" priority="31" operator="equal">
      <formula>"Neutral"</formula>
    </cfRule>
    <cfRule type="cellIs" dxfId="2602" priority="30" operator="equal">
      <formula>"Uncertain"</formula>
    </cfRule>
    <cfRule type="cellIs" dxfId="2601" priority="29" operator="equal">
      <formula>"Minor Negative"</formula>
    </cfRule>
    <cfRule type="cellIs" dxfId="2600" priority="28" operator="equal">
      <formula>"Significant Negative"</formula>
    </cfRule>
    <cfRule type="cellIs" dxfId="2599" priority="32" operator="equal">
      <formula>"Minor Positive"</formula>
    </cfRule>
    <cfRule type="cellIs" dxfId="2598" priority="33" operator="equal">
      <formula>"Significant Positive"</formula>
    </cfRule>
  </conditionalFormatting>
  <conditionalFormatting sqref="N24">
    <cfRule type="cellIs" dxfId="2597" priority="41" operator="equal">
      <formula>"Uncertain"</formula>
    </cfRule>
    <cfRule type="cellIs" dxfId="2596" priority="44" operator="equal">
      <formula>"Significant Positive"</formula>
    </cfRule>
    <cfRule type="cellIs" dxfId="2595" priority="39" operator="equal">
      <formula>"Significant Negative"</formula>
    </cfRule>
    <cfRule type="cellIs" dxfId="2594" priority="40" operator="equal">
      <formula>"Minor Negative"</formula>
    </cfRule>
    <cfRule type="cellIs" dxfId="2593" priority="42" operator="equal">
      <formula>"Neutral"</formula>
    </cfRule>
    <cfRule type="cellIs" dxfId="2592" priority="43" operator="equal">
      <formula>"Minor Positive"</formula>
    </cfRule>
  </conditionalFormatting>
  <conditionalFormatting sqref="N32">
    <cfRule type="cellIs" dxfId="2591" priority="49" operator="equal">
      <formula>"Minor Positive"</formula>
    </cfRule>
    <cfRule type="cellIs" dxfId="2590" priority="45" operator="equal">
      <formula>"Significant Negative"</formula>
    </cfRule>
    <cfRule type="cellIs" dxfId="2589" priority="46" operator="equal">
      <formula>"Minor Negative"</formula>
    </cfRule>
    <cfRule type="cellIs" dxfId="2588" priority="48" operator="equal">
      <formula>"Neutral"</formula>
    </cfRule>
    <cfRule type="cellIs" dxfId="2587" priority="47" operator="equal">
      <formula>"Uncertain"</formula>
    </cfRule>
    <cfRule type="cellIs" dxfId="2586" priority="50" operator="equal">
      <formula>"Significant Positive"</formula>
    </cfRule>
  </conditionalFormatting>
  <conditionalFormatting sqref="N40">
    <cfRule type="cellIs" dxfId="2585" priority="57" operator="equal">
      <formula>"Significant Negative"</formula>
    </cfRule>
    <cfRule type="cellIs" dxfId="2584" priority="58" operator="equal">
      <formula>"Minor Negative"</formula>
    </cfRule>
    <cfRule type="cellIs" dxfId="2583" priority="59" operator="equal">
      <formula>"Uncertain"</formula>
    </cfRule>
    <cfRule type="cellIs" dxfId="2582" priority="60" operator="equal">
      <formula>"Neutral"</formula>
    </cfRule>
    <cfRule type="cellIs" dxfId="2581" priority="61" operator="equal">
      <formula>"Minor Positive"</formula>
    </cfRule>
    <cfRule type="cellIs" dxfId="2580" priority="62" operator="equal">
      <formula>"Significant Positive"</formula>
    </cfRule>
  </conditionalFormatting>
  <conditionalFormatting sqref="N46">
    <cfRule type="cellIs" dxfId="2579" priority="52" operator="equal">
      <formula>"Minor Negative"</formula>
    </cfRule>
    <cfRule type="cellIs" dxfId="2578" priority="53" operator="equal">
      <formula>"Uncertain"</formula>
    </cfRule>
    <cfRule type="cellIs" dxfId="2577" priority="54" operator="equal">
      <formula>"Neutral"</formula>
    </cfRule>
    <cfRule type="cellIs" dxfId="2576" priority="55" operator="equal">
      <formula>"Minor Positive"</formula>
    </cfRule>
    <cfRule type="cellIs" dxfId="2575" priority="51" operator="equal">
      <formula>"Significant Negative"</formula>
    </cfRule>
    <cfRule type="cellIs" dxfId="2574" priority="56" operator="equal">
      <formula>"Significant Positive"</formula>
    </cfRule>
  </conditionalFormatting>
  <conditionalFormatting sqref="N51">
    <cfRule type="cellIs" dxfId="2573" priority="67" operator="equal">
      <formula>"Minor Positive"</formula>
    </cfRule>
    <cfRule type="cellIs" dxfId="2572" priority="63" operator="equal">
      <formula>"Significant Negative"</formula>
    </cfRule>
    <cfRule type="cellIs" dxfId="2571" priority="64" operator="equal">
      <formula>"Minor Negative"</formula>
    </cfRule>
    <cfRule type="cellIs" dxfId="2570" priority="65" operator="equal">
      <formula>"Uncertain"</formula>
    </cfRule>
    <cfRule type="cellIs" dxfId="2569" priority="66" operator="equal">
      <formula>"Neutral"</formula>
    </cfRule>
    <cfRule type="cellIs" dxfId="2568" priority="68" operator="equal">
      <formula>"Significant Positive"</formula>
    </cfRule>
  </conditionalFormatting>
  <conditionalFormatting sqref="N53">
    <cfRule type="cellIs" dxfId="2567" priority="69" operator="equal">
      <formula>"Significant Negative"</formula>
    </cfRule>
    <cfRule type="cellIs" dxfId="2566" priority="70" operator="equal">
      <formula>"Minor Negative"</formula>
    </cfRule>
    <cfRule type="cellIs" dxfId="2565" priority="71" operator="equal">
      <formula>"Uncertain"</formula>
    </cfRule>
    <cfRule type="cellIs" dxfId="2564" priority="72" operator="equal">
      <formula>"Neutral"</formula>
    </cfRule>
    <cfRule type="cellIs" dxfId="2563" priority="73" operator="equal">
      <formula>"Minor Positive"</formula>
    </cfRule>
    <cfRule type="cellIs" dxfId="2562" priority="74" operator="equal">
      <formula>"Significant Positive"</formula>
    </cfRule>
  </conditionalFormatting>
  <conditionalFormatting sqref="N58">
    <cfRule type="cellIs" dxfId="2561" priority="18" operator="equal">
      <formula>"Minor Positive"</formula>
    </cfRule>
    <cfRule type="cellIs" dxfId="2560" priority="17" operator="equal">
      <formula>"Neutral"</formula>
    </cfRule>
    <cfRule type="cellIs" dxfId="2559" priority="16" operator="equal">
      <formula>"Uncertain"</formula>
    </cfRule>
    <cfRule type="cellIs" dxfId="2558" priority="15" operator="equal">
      <formula>"Minor Negative"</formula>
    </cfRule>
    <cfRule type="cellIs" dxfId="2557" priority="14" operator="equal">
      <formula>"Significant Negative"</formula>
    </cfRule>
    <cfRule type="cellIs" dxfId="2556" priority="19" operator="equal">
      <formula>"Significant Positive"</formula>
    </cfRule>
  </conditionalFormatting>
  <conditionalFormatting sqref="N61">
    <cfRule type="cellIs" dxfId="2555" priority="21" operator="equal">
      <formula>"Minor Negative"</formula>
    </cfRule>
    <cfRule type="cellIs" dxfId="2554" priority="22" operator="equal">
      <formula>"Uncertain"</formula>
    </cfRule>
    <cfRule type="cellIs" dxfId="2553" priority="23" operator="equal">
      <formula>"Neutral"</formula>
    </cfRule>
    <cfRule type="cellIs" dxfId="2552" priority="25" operator="equal">
      <formula>"Significant Positive"</formula>
    </cfRule>
    <cfRule type="cellIs" dxfId="2551" priority="24" operator="equal">
      <formula>"Minor Positive"</formula>
    </cfRule>
    <cfRule type="cellIs" dxfId="2550" priority="20" operator="equal">
      <formula>"Significant Negative"</formula>
    </cfRule>
  </conditionalFormatting>
  <conditionalFormatting sqref="N69">
    <cfRule type="cellIs" dxfId="2549" priority="87" operator="equal">
      <formula>"Significant Negative"</formula>
    </cfRule>
    <cfRule type="cellIs" dxfId="2548" priority="88" operator="equal">
      <formula>"Minor Negative"</formula>
    </cfRule>
    <cfRule type="cellIs" dxfId="2547" priority="89" operator="equal">
      <formula>"Uncertain"</formula>
    </cfRule>
    <cfRule type="cellIs" dxfId="2546" priority="90" operator="equal">
      <formula>"Neutral"</formula>
    </cfRule>
    <cfRule type="cellIs" dxfId="2545" priority="91" operator="equal">
      <formula>"Minor Positive"</formula>
    </cfRule>
    <cfRule type="cellIs" dxfId="2544" priority="92" operator="equal">
      <formula>"Significant Positive"</formula>
    </cfRule>
  </conditionalFormatting>
  <conditionalFormatting sqref="N76">
    <cfRule type="cellIs" dxfId="2543" priority="93" operator="equal">
      <formula>"Significant Negative"</formula>
    </cfRule>
    <cfRule type="cellIs" dxfId="2542" priority="94" operator="equal">
      <formula>"Minor Negative"</formula>
    </cfRule>
    <cfRule type="cellIs" dxfId="2541" priority="95" operator="equal">
      <formula>"Uncertain"</formula>
    </cfRule>
    <cfRule type="cellIs" dxfId="2540" priority="96" operator="equal">
      <formula>"Neutral"</formula>
    </cfRule>
    <cfRule type="cellIs" dxfId="2539" priority="97" operator="equal">
      <formula>"Minor Positive"</formula>
    </cfRule>
    <cfRule type="cellIs" dxfId="2538" priority="98" operator="equal">
      <formula>"Significant Positive"</formula>
    </cfRule>
  </conditionalFormatting>
  <conditionalFormatting sqref="N81">
    <cfRule type="cellIs" dxfId="2537" priority="6" operator="equal">
      <formula>"Significant Positive"</formula>
    </cfRule>
    <cfRule type="cellIs" dxfId="2536" priority="5" operator="equal">
      <formula>"Minor Positive"</formula>
    </cfRule>
    <cfRule type="cellIs" dxfId="2535" priority="4" operator="equal">
      <formula>"Neutral"</formula>
    </cfRule>
    <cfRule type="cellIs" dxfId="2534" priority="3" operator="equal">
      <formula>"Uncertain"</formula>
    </cfRule>
    <cfRule type="cellIs" dxfId="2533" priority="2" operator="equal">
      <formula>"Minor Negative"</formula>
    </cfRule>
    <cfRule type="cellIs" dxfId="2532" priority="1" operator="equal">
      <formula>"Significant Negative"</formula>
    </cfRule>
  </conditionalFormatting>
  <conditionalFormatting sqref="N88">
    <cfRule type="cellIs" dxfId="2531" priority="105" operator="equal">
      <formula>"Significant Negative"</formula>
    </cfRule>
    <cfRule type="cellIs" dxfId="2530" priority="106" operator="equal">
      <formula>"Minor Negative"</formula>
    </cfRule>
    <cfRule type="cellIs" dxfId="2529" priority="107" operator="equal">
      <formula>"Uncertain"</formula>
    </cfRule>
    <cfRule type="cellIs" dxfId="2528" priority="108" operator="equal">
      <formula>"Neutral"</formula>
    </cfRule>
    <cfRule type="cellIs" dxfId="2527" priority="109" operator="equal">
      <formula>"Minor Positive"</formula>
    </cfRule>
    <cfRule type="cellIs" dxfId="2526" priority="110" operator="equal">
      <formula>"Significant Positive"</formula>
    </cfRule>
  </conditionalFormatting>
  <dataValidations count="9">
    <dataValidation type="list" allowBlank="1" showInputMessage="1" showErrorMessage="1" sqref="M12:M91" xr:uid="{D2A27F36-2DF4-470B-8283-41BDB47A0DEA}">
      <formula1>"Permanent/Irreversible,Permanant/Reversible,Temporary/Irreversible,Temporary/Reversible,N/A"</formula1>
    </dataValidation>
    <dataValidation type="list" allowBlank="1" showInputMessage="1" showErrorMessage="1" sqref="P88:P91" xr:uid="{EBE4EE31-5223-4A9B-A3BE-2FA0BC283543}">
      <formula1>"Yes,No"</formula1>
    </dataValidation>
    <dataValidation type="list" allowBlank="1" showInputMessage="1" showErrorMessage="1" sqref="N12 N88:N91 N22:N80" xr:uid="{F02259A6-6C69-43DD-8815-8969A01D36CD}">
      <formula1>"Significant Positive,Minor Positive,Neutral,Uncertain,Minor Negative,Significant Negative"</formula1>
    </dataValidation>
    <dataValidation type="list" allowBlank="1" showInputMessage="1" showErrorMessage="1" sqref="L12 L22:L91" xr:uid="{0C93A26A-5721-4B31-8BBD-4288D8E75EB6}">
      <formula1>"Localised,District-wide,Regional,National,N/A"</formula1>
    </dataValidation>
    <dataValidation type="list" allowBlank="1" showInputMessage="1" showErrorMessage="1" sqref="K12 K22:K91" xr:uid="{A139F715-84D7-4468-B014-E7927DA70DDF}">
      <formula1>"Short(&lt;5yrs),Short/Medium,Medium(10yrs),Medium/Long,Long(20+yrs),N/A"</formula1>
    </dataValidation>
    <dataValidation type="list" allowBlank="1" showInputMessage="1" showErrorMessage="1" sqref="J12 J22:J91" xr:uid="{965BD594-FC1D-422B-8DDC-908C1D4E916E}">
      <formula1>"Low,Medium,High,N/A"</formula1>
    </dataValidation>
    <dataValidation type="list" allowBlank="1" showInputMessage="1" showErrorMessage="1" sqref="I12:I91" xr:uid="{7D79F058-5E68-4DBE-AEA9-B3469A4A556F}">
      <formula1>"Direct,Indirect,N/A"</formula1>
    </dataValidation>
    <dataValidation type="list" allowBlank="1" showInputMessage="1" showErrorMessage="1" sqref="D12:D91" xr:uid="{62FE3B75-E975-48AE-B189-1141E1293959}">
      <formula1>"Yes, No"</formula1>
    </dataValidation>
    <dataValidation type="list" allowBlank="1" showInputMessage="1" showErrorMessage="1" sqref="N81:N87" xr:uid="{3C9285AA-70E0-472F-BFCE-B55B6A23D0CD}">
      <formula1>"Significant Positive,Minor Positive,Neutral,Uncertain,Minor Negative, Significant Negative"</formula1>
    </dataValidation>
  </dataValidations>
  <pageMargins left="0.7" right="0.7" top="0.75" bottom="0.75" header="0.3" footer="0.3"/>
  <pageSetup orientation="portrait" horizontalDpi="4294967293" vertic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D24C1-F974-4060-B4C7-EC6513B8E606}">
  <sheetPr codeName="Sheet35"/>
  <dimension ref="A1:Z94"/>
  <sheetViews>
    <sheetView topLeftCell="C57" zoomScale="60" zoomScaleNormal="60" workbookViewId="0">
      <selection activeCell="O81" sqref="O81:O87"/>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23.81640625" customWidth="1"/>
    <col min="18" max="18" width="37.453125" customWidth="1"/>
    <col min="19" max="19" width="32.726562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180</v>
      </c>
      <c r="D1" s="192"/>
      <c r="E1" s="137"/>
      <c r="F1" s="137"/>
      <c r="G1" s="137"/>
      <c r="H1" s="137"/>
      <c r="I1" s="112"/>
      <c r="J1" s="112"/>
      <c r="K1" s="112"/>
      <c r="M1" s="113"/>
      <c r="N1" s="113"/>
      <c r="O1" s="113"/>
    </row>
    <row r="2" spans="1:26" x14ac:dyDescent="0.35">
      <c r="A2" s="74" t="s">
        <v>24</v>
      </c>
      <c r="B2" s="114"/>
      <c r="C2" s="187" t="s">
        <v>469</v>
      </c>
      <c r="D2" s="187"/>
      <c r="E2" s="138"/>
      <c r="F2" s="138"/>
      <c r="G2" s="138"/>
      <c r="H2" s="138"/>
      <c r="M2" s="115"/>
      <c r="N2" s="115"/>
      <c r="O2" s="115"/>
    </row>
    <row r="3" spans="1:26" x14ac:dyDescent="0.35">
      <c r="A3" s="75" t="s">
        <v>25</v>
      </c>
      <c r="B3" s="116"/>
      <c r="C3" s="247" t="s">
        <v>389</v>
      </c>
      <c r="D3" s="247"/>
      <c r="E3" s="138"/>
      <c r="F3" s="138"/>
      <c r="G3" s="138"/>
      <c r="H3" s="138"/>
      <c r="M3" s="115"/>
      <c r="N3" s="115"/>
      <c r="O3" s="115"/>
    </row>
    <row r="4" spans="1:26" ht="17.25" customHeight="1" x14ac:dyDescent="0.35">
      <c r="A4" s="135" t="s">
        <v>26</v>
      </c>
      <c r="B4" s="136"/>
      <c r="C4" s="290" t="s">
        <v>623</v>
      </c>
      <c r="D4" s="290"/>
      <c r="E4" s="134"/>
      <c r="F4" s="134"/>
      <c r="G4" s="134"/>
      <c r="H4" s="134"/>
      <c r="M4" s="115"/>
      <c r="N4" s="115"/>
      <c r="O4" s="115"/>
    </row>
    <row r="5" spans="1:26" ht="17.25" customHeight="1" x14ac:dyDescent="0.35">
      <c r="A5" s="75" t="s">
        <v>27</v>
      </c>
      <c r="B5" s="136"/>
      <c r="C5" s="310">
        <v>0.43</v>
      </c>
      <c r="D5" s="311"/>
      <c r="E5" s="134"/>
      <c r="F5" s="134"/>
      <c r="G5" s="134"/>
      <c r="H5" s="134"/>
      <c r="M5" s="115"/>
      <c r="N5" s="115"/>
      <c r="O5" s="115"/>
    </row>
    <row r="6" spans="1:26" ht="35.15" customHeight="1" x14ac:dyDescent="0.35">
      <c r="A6" s="75" t="s">
        <v>28</v>
      </c>
      <c r="B6" s="136"/>
      <c r="C6" s="175" t="s">
        <v>624</v>
      </c>
      <c r="D6" s="177"/>
      <c r="E6" s="134"/>
      <c r="F6" s="134"/>
      <c r="G6" s="134"/>
      <c r="H6" s="134"/>
      <c r="M6" s="115"/>
      <c r="N6" s="115"/>
      <c r="O6" s="115"/>
    </row>
    <row r="7" spans="1:26" ht="17.25" customHeight="1" x14ac:dyDescent="0.35">
      <c r="A7" s="75" t="s">
        <v>29</v>
      </c>
      <c r="B7" s="136"/>
      <c r="C7" s="175" t="s">
        <v>270</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15" customHeight="1" x14ac:dyDescent="0.35">
      <c r="A12" s="196" t="s">
        <v>68</v>
      </c>
      <c r="B12" s="287" t="s">
        <v>95</v>
      </c>
      <c r="C12" s="119" t="s">
        <v>280</v>
      </c>
      <c r="D12" s="119" t="s">
        <v>281</v>
      </c>
      <c r="E12" s="266" t="s">
        <v>281</v>
      </c>
      <c r="F12" s="260">
        <f ca="1">COUNTIFS(INDIRECT("RAG!$C$"&amp;$V12&amp;":$BB$"&amp;$V12),F$11,RAG!$C$3:$BB$3,$B12)</f>
        <v>1</v>
      </c>
      <c r="G12" s="279">
        <f ca="1">COUNTIFS(INDIRECT("RAG!$C$"&amp;$V12&amp;":$BB$"&amp;$V12),G$11,RAG!$C$3:$BB$3,$B12)</f>
        <v>0</v>
      </c>
      <c r="H12" s="279">
        <f ca="1">COUNTIFS(INDIRECT("RAG!$C$"&amp;$V12&amp;":$BB$"&amp;$V12),H$11,RAG!$C$3:$BB$3,$B12)</f>
        <v>2</v>
      </c>
      <c r="I12" s="283" t="s">
        <v>231</v>
      </c>
      <c r="J12" s="283" t="s">
        <v>231</v>
      </c>
      <c r="K12" s="283" t="s">
        <v>231</v>
      </c>
      <c r="L12" s="283" t="s">
        <v>231</v>
      </c>
      <c r="M12" s="283" t="s">
        <v>231</v>
      </c>
      <c r="N12" s="256" t="s">
        <v>263</v>
      </c>
      <c r="O12" s="262" t="s">
        <v>810</v>
      </c>
      <c r="P12" s="277" t="s">
        <v>289</v>
      </c>
      <c r="Q12" s="234" t="s">
        <v>580</v>
      </c>
      <c r="R12" s="249"/>
      <c r="S12" s="293"/>
      <c r="V12" s="237">
        <f>MATCH(C1, RAG!$B$1:B$56, 0)</f>
        <v>18</v>
      </c>
      <c r="Z12" t="str">
        <f>IF(R12&gt;0,B12&amp;":"&amp;R12&amp;"
","")</f>
        <v/>
      </c>
    </row>
    <row r="13" spans="1:26" x14ac:dyDescent="0.35">
      <c r="A13" s="197"/>
      <c r="B13" s="288"/>
      <c r="C13" s="108" t="s">
        <v>288</v>
      </c>
      <c r="D13" s="108" t="s">
        <v>289</v>
      </c>
      <c r="E13" s="266"/>
      <c r="F13" s="260"/>
      <c r="G13" s="260"/>
      <c r="H13" s="260"/>
      <c r="I13" s="284"/>
      <c r="J13" s="284"/>
      <c r="K13" s="284"/>
      <c r="L13" s="284"/>
      <c r="M13" s="284"/>
      <c r="N13" s="282"/>
      <c r="O13" s="263"/>
      <c r="P13" s="278"/>
      <c r="Q13" s="235"/>
      <c r="R13" s="250"/>
      <c r="S13" s="293"/>
      <c r="V13" s="238"/>
    </row>
    <row r="14" spans="1:26" x14ac:dyDescent="0.35">
      <c r="A14" s="197"/>
      <c r="B14" s="288"/>
      <c r="C14" s="108" t="s">
        <v>290</v>
      </c>
      <c r="D14" s="108" t="s">
        <v>289</v>
      </c>
      <c r="E14" s="266"/>
      <c r="F14" s="260"/>
      <c r="G14" s="260"/>
      <c r="H14" s="260"/>
      <c r="I14" s="284"/>
      <c r="J14" s="284"/>
      <c r="K14" s="284"/>
      <c r="L14" s="284"/>
      <c r="M14" s="284"/>
      <c r="N14" s="282"/>
      <c r="O14" s="263"/>
      <c r="P14" s="278"/>
      <c r="Q14" s="235"/>
      <c r="R14" s="250"/>
      <c r="S14" s="293"/>
      <c r="V14" s="238"/>
    </row>
    <row r="15" spans="1:26" x14ac:dyDescent="0.35">
      <c r="A15" s="197"/>
      <c r="B15" s="288"/>
      <c r="C15" s="108" t="s">
        <v>291</v>
      </c>
      <c r="D15" s="108" t="s">
        <v>289</v>
      </c>
      <c r="E15" s="266"/>
      <c r="F15" s="260"/>
      <c r="G15" s="260"/>
      <c r="H15" s="260"/>
      <c r="I15" s="284"/>
      <c r="J15" s="284"/>
      <c r="K15" s="284"/>
      <c r="L15" s="284"/>
      <c r="M15" s="284"/>
      <c r="N15" s="282"/>
      <c r="O15" s="263"/>
      <c r="P15" s="278"/>
      <c r="Q15" s="235"/>
      <c r="R15" s="250"/>
      <c r="S15" s="293"/>
      <c r="V15" s="238"/>
    </row>
    <row r="16" spans="1:26" ht="14.5" customHeight="1" x14ac:dyDescent="0.35">
      <c r="A16" s="197"/>
      <c r="B16" s="288"/>
      <c r="C16" s="108" t="s">
        <v>292</v>
      </c>
      <c r="D16" s="108" t="s">
        <v>281</v>
      </c>
      <c r="E16" s="266"/>
      <c r="F16" s="260"/>
      <c r="G16" s="260"/>
      <c r="H16" s="260"/>
      <c r="I16" s="284"/>
      <c r="J16" s="284"/>
      <c r="K16" s="284"/>
      <c r="L16" s="284"/>
      <c r="M16" s="284"/>
      <c r="N16" s="282"/>
      <c r="O16" s="263"/>
      <c r="P16" s="278"/>
      <c r="Q16" s="235"/>
      <c r="R16" s="250"/>
      <c r="S16" s="293"/>
      <c r="V16" s="238"/>
    </row>
    <row r="17" spans="1:26" x14ac:dyDescent="0.35">
      <c r="A17" s="197"/>
      <c r="B17" s="288"/>
      <c r="C17" s="108" t="s">
        <v>293</v>
      </c>
      <c r="D17" s="108" t="s">
        <v>281</v>
      </c>
      <c r="E17" s="266"/>
      <c r="F17" s="260"/>
      <c r="G17" s="260"/>
      <c r="H17" s="260"/>
      <c r="I17" s="284"/>
      <c r="J17" s="284"/>
      <c r="K17" s="284"/>
      <c r="L17" s="284"/>
      <c r="M17" s="284"/>
      <c r="N17" s="282"/>
      <c r="O17" s="263"/>
      <c r="P17" s="278"/>
      <c r="Q17" s="235"/>
      <c r="R17" s="250"/>
      <c r="S17" s="293"/>
      <c r="V17" s="238"/>
    </row>
    <row r="18" spans="1:26" ht="14.5" customHeight="1" x14ac:dyDescent="0.35">
      <c r="A18" s="197"/>
      <c r="B18" s="288"/>
      <c r="C18" s="108" t="s">
        <v>294</v>
      </c>
      <c r="D18" s="108" t="s">
        <v>281</v>
      </c>
      <c r="E18" s="266"/>
      <c r="F18" s="260"/>
      <c r="G18" s="260"/>
      <c r="H18" s="260"/>
      <c r="I18" s="284"/>
      <c r="J18" s="284"/>
      <c r="K18" s="284"/>
      <c r="L18" s="284"/>
      <c r="M18" s="284"/>
      <c r="N18" s="282"/>
      <c r="O18" s="263"/>
      <c r="P18" s="278"/>
      <c r="Q18" s="235"/>
      <c r="R18" s="250"/>
      <c r="S18" s="293"/>
      <c r="V18" s="238"/>
    </row>
    <row r="19" spans="1:26" x14ac:dyDescent="0.35">
      <c r="A19" s="197"/>
      <c r="B19" s="288"/>
      <c r="C19" s="108" t="s">
        <v>295</v>
      </c>
      <c r="D19" s="108" t="s">
        <v>289</v>
      </c>
      <c r="E19" s="266"/>
      <c r="F19" s="260"/>
      <c r="G19" s="260"/>
      <c r="H19" s="260"/>
      <c r="I19" s="284"/>
      <c r="J19" s="284"/>
      <c r="K19" s="284"/>
      <c r="L19" s="284"/>
      <c r="M19" s="284"/>
      <c r="N19" s="282"/>
      <c r="O19" s="263"/>
      <c r="P19" s="278"/>
      <c r="Q19" s="235"/>
      <c r="R19" s="250"/>
      <c r="S19" s="293"/>
      <c r="V19" s="238"/>
    </row>
    <row r="20" spans="1:26" ht="29" x14ac:dyDescent="0.35">
      <c r="A20" s="197"/>
      <c r="B20" s="288"/>
      <c r="C20" s="108" t="s">
        <v>296</v>
      </c>
      <c r="D20" s="108" t="s">
        <v>289</v>
      </c>
      <c r="E20" s="266"/>
      <c r="F20" s="260"/>
      <c r="G20" s="260"/>
      <c r="H20" s="260"/>
      <c r="I20" s="284"/>
      <c r="J20" s="284"/>
      <c r="K20" s="284"/>
      <c r="L20" s="284"/>
      <c r="M20" s="284"/>
      <c r="N20" s="282"/>
      <c r="O20" s="263"/>
      <c r="P20" s="278"/>
      <c r="Q20" s="235"/>
      <c r="R20" s="250"/>
      <c r="S20" s="293"/>
      <c r="V20" s="238"/>
    </row>
    <row r="21" spans="1:26" ht="15" thickBot="1" x14ac:dyDescent="0.4">
      <c r="A21" s="198"/>
      <c r="B21" s="289"/>
      <c r="C21" s="121" t="s">
        <v>297</v>
      </c>
      <c r="D21" s="108" t="s">
        <v>289</v>
      </c>
      <c r="E21" s="267"/>
      <c r="F21" s="261"/>
      <c r="G21" s="261"/>
      <c r="H21" s="261"/>
      <c r="I21" s="285"/>
      <c r="J21" s="285"/>
      <c r="K21" s="285"/>
      <c r="L21" s="285"/>
      <c r="M21" s="285"/>
      <c r="N21" s="281"/>
      <c r="O21" s="264"/>
      <c r="P21" s="279"/>
      <c r="Q21" s="258"/>
      <c r="R21" s="251"/>
      <c r="S21" s="293"/>
      <c r="V21" s="252"/>
    </row>
    <row r="22" spans="1:26" ht="39" customHeight="1" x14ac:dyDescent="0.35">
      <c r="A22" s="199" t="s">
        <v>71</v>
      </c>
      <c r="B22" s="240" t="s">
        <v>96</v>
      </c>
      <c r="C22" s="119" t="s">
        <v>298</v>
      </c>
      <c r="D22" s="119" t="s">
        <v>281</v>
      </c>
      <c r="E22" s="265" t="s">
        <v>281</v>
      </c>
      <c r="F22" s="259">
        <f ca="1">COUNTIFS(INDIRECT("RAG!$C$"&amp;$V12&amp;":$BB$"&amp;$V12),F$11,RAG!$C$3:$BB$3,$B22)</f>
        <v>0</v>
      </c>
      <c r="G22" s="259">
        <f ca="1">COUNTIFS(INDIRECT("RAG!$C$"&amp;$V12&amp;":$BB$"&amp;$V12),G$11,RAG!$C$3:$BB$3,$B22)</f>
        <v>0</v>
      </c>
      <c r="H22" s="259">
        <f ca="1">COUNTIFS(INDIRECT("RAG!$C$"&amp;$V12&amp;":$BB$"&amp;$V12),H$11,RAG!$C$3:$BB$3,$B22)</f>
        <v>2</v>
      </c>
      <c r="I22" s="283" t="s">
        <v>231</v>
      </c>
      <c r="J22" s="280" t="s">
        <v>231</v>
      </c>
      <c r="K22" s="280" t="s">
        <v>231</v>
      </c>
      <c r="L22" s="280" t="s">
        <v>231</v>
      </c>
      <c r="M22" s="280" t="s">
        <v>231</v>
      </c>
      <c r="N22" s="243" t="s">
        <v>263</v>
      </c>
      <c r="O22" s="246" t="s">
        <v>725</v>
      </c>
      <c r="P22" s="277" t="s">
        <v>289</v>
      </c>
      <c r="Q22" s="234" t="s">
        <v>580</v>
      </c>
      <c r="R22" s="249"/>
      <c r="S22" s="293"/>
      <c r="V22" s="237"/>
      <c r="Z22" t="str">
        <f>IF(R22&gt;0,B22&amp;":"&amp;R22&amp;"
","")</f>
        <v/>
      </c>
    </row>
    <row r="23" spans="1:26" ht="86.15" customHeight="1" thickBot="1" x14ac:dyDescent="0.4">
      <c r="A23" s="200"/>
      <c r="B23" s="242"/>
      <c r="C23" s="121" t="s">
        <v>301</v>
      </c>
      <c r="D23" s="108" t="s">
        <v>289</v>
      </c>
      <c r="E23" s="267"/>
      <c r="F23" s="261"/>
      <c r="G23" s="261"/>
      <c r="H23" s="261"/>
      <c r="I23" s="284"/>
      <c r="J23" s="281"/>
      <c r="K23" s="281"/>
      <c r="L23" s="281"/>
      <c r="M23" s="281"/>
      <c r="N23" s="256"/>
      <c r="O23" s="247"/>
      <c r="P23" s="279"/>
      <c r="Q23" s="258"/>
      <c r="R23" s="251"/>
      <c r="S23" s="293"/>
      <c r="V23" s="252"/>
    </row>
    <row r="24" spans="1:26" ht="72.5" x14ac:dyDescent="0.35">
      <c r="A24" s="196" t="s">
        <v>72</v>
      </c>
      <c r="B24" s="240" t="s">
        <v>97</v>
      </c>
      <c r="C24" s="122" t="s">
        <v>302</v>
      </c>
      <c r="D24" s="119" t="s">
        <v>281</v>
      </c>
      <c r="E24" s="253" t="s">
        <v>281</v>
      </c>
      <c r="F24" s="240">
        <f ca="1">COUNTIFS(INDIRECT("RAG!$C$"&amp;$V12&amp;":$BB$"&amp;$V12),F$11,RAG!$C$3:$BB$3,$B24)</f>
        <v>0</v>
      </c>
      <c r="G24" s="240">
        <f ca="1">COUNTIFS(INDIRECT("RAG!$C$"&amp;$V12&amp;":$BB$"&amp;$V12),G$11,RAG!$C$3:$BB$3,$B24)</f>
        <v>0</v>
      </c>
      <c r="H24" s="240">
        <f ca="1">COUNTIFS(INDIRECT("RAG!$C$"&amp;$V12&amp;":$BB$"&amp;$V12),H$11,RAG!$C$3:$BB$3,$B24)</f>
        <v>6</v>
      </c>
      <c r="I24" s="243" t="s">
        <v>282</v>
      </c>
      <c r="J24" s="243" t="s">
        <v>335</v>
      </c>
      <c r="K24" s="243" t="s">
        <v>284</v>
      </c>
      <c r="L24" s="243" t="s">
        <v>285</v>
      </c>
      <c r="M24" s="243" t="s">
        <v>286</v>
      </c>
      <c r="N24" s="243" t="s">
        <v>287</v>
      </c>
      <c r="O24" s="246" t="s">
        <v>811</v>
      </c>
      <c r="P24" s="277" t="s">
        <v>289</v>
      </c>
      <c r="Q24" s="249"/>
      <c r="R24" s="249"/>
      <c r="S24" s="293"/>
      <c r="V24" s="237"/>
      <c r="Z24" t="str">
        <f>IF(R24&gt;0,B24&amp;":"&amp;R24&amp;"
","")</f>
        <v/>
      </c>
    </row>
    <row r="25" spans="1:26" x14ac:dyDescent="0.35">
      <c r="A25" s="197"/>
      <c r="B25" s="241"/>
      <c r="C25" s="81" t="s">
        <v>303</v>
      </c>
      <c r="D25" s="108" t="s">
        <v>289</v>
      </c>
      <c r="E25" s="254"/>
      <c r="F25" s="241"/>
      <c r="G25" s="241"/>
      <c r="H25" s="241"/>
      <c r="I25" s="244"/>
      <c r="J25" s="244"/>
      <c r="K25" s="244"/>
      <c r="L25" s="244"/>
      <c r="M25" s="244"/>
      <c r="N25" s="244"/>
      <c r="O25" s="187"/>
      <c r="P25" s="278"/>
      <c r="Q25" s="250"/>
      <c r="R25" s="250"/>
      <c r="S25" s="293"/>
      <c r="V25" s="238"/>
    </row>
    <row r="26" spans="1:26" x14ac:dyDescent="0.35">
      <c r="A26" s="197"/>
      <c r="B26" s="241"/>
      <c r="C26" s="81" t="s">
        <v>304</v>
      </c>
      <c r="D26" s="108" t="s">
        <v>281</v>
      </c>
      <c r="E26" s="254"/>
      <c r="F26" s="241"/>
      <c r="G26" s="241"/>
      <c r="H26" s="241"/>
      <c r="I26" s="244"/>
      <c r="J26" s="244"/>
      <c r="K26" s="244"/>
      <c r="L26" s="244"/>
      <c r="M26" s="244"/>
      <c r="N26" s="244"/>
      <c r="O26" s="187"/>
      <c r="P26" s="278"/>
      <c r="Q26" s="250"/>
      <c r="R26" s="250"/>
      <c r="S26" s="293"/>
      <c r="V26" s="238"/>
    </row>
    <row r="27" spans="1:26" x14ac:dyDescent="0.35">
      <c r="A27" s="197"/>
      <c r="B27" s="241"/>
      <c r="C27" s="81" t="s">
        <v>305</v>
      </c>
      <c r="D27" s="108" t="s">
        <v>289</v>
      </c>
      <c r="E27" s="254"/>
      <c r="F27" s="241"/>
      <c r="G27" s="241"/>
      <c r="H27" s="241"/>
      <c r="I27" s="244"/>
      <c r="J27" s="244"/>
      <c r="K27" s="244"/>
      <c r="L27" s="244"/>
      <c r="M27" s="244"/>
      <c r="N27" s="244"/>
      <c r="O27" s="187"/>
      <c r="P27" s="278"/>
      <c r="Q27" s="250"/>
      <c r="R27" s="250"/>
      <c r="S27" s="293"/>
      <c r="V27" s="238"/>
    </row>
    <row r="28" spans="1:26" x14ac:dyDescent="0.35">
      <c r="A28" s="197"/>
      <c r="B28" s="241"/>
      <c r="C28" s="81" t="s">
        <v>306</v>
      </c>
      <c r="D28" s="108" t="s">
        <v>289</v>
      </c>
      <c r="E28" s="254"/>
      <c r="F28" s="241"/>
      <c r="G28" s="241"/>
      <c r="H28" s="241"/>
      <c r="I28" s="244"/>
      <c r="J28" s="244"/>
      <c r="K28" s="244"/>
      <c r="L28" s="244"/>
      <c r="M28" s="244"/>
      <c r="N28" s="244"/>
      <c r="O28" s="187"/>
      <c r="P28" s="278"/>
      <c r="Q28" s="250"/>
      <c r="R28" s="250"/>
      <c r="S28" s="293"/>
      <c r="V28" s="238"/>
    </row>
    <row r="29" spans="1:26" ht="29.15" customHeight="1" x14ac:dyDescent="0.35">
      <c r="A29" s="197"/>
      <c r="B29" s="241"/>
      <c r="C29" s="81" t="s">
        <v>307</v>
      </c>
      <c r="D29" s="108" t="s">
        <v>289</v>
      </c>
      <c r="E29" s="254"/>
      <c r="F29" s="241"/>
      <c r="G29" s="241"/>
      <c r="H29" s="241"/>
      <c r="I29" s="244"/>
      <c r="J29" s="244"/>
      <c r="K29" s="244"/>
      <c r="L29" s="244"/>
      <c r="M29" s="244"/>
      <c r="N29" s="244"/>
      <c r="O29" s="187"/>
      <c r="P29" s="278"/>
      <c r="Q29" s="250"/>
      <c r="R29" s="250"/>
      <c r="S29" s="293"/>
      <c r="V29" s="238"/>
    </row>
    <row r="30" spans="1:26" x14ac:dyDescent="0.35">
      <c r="A30" s="197"/>
      <c r="B30" s="241"/>
      <c r="C30" s="81" t="s">
        <v>308</v>
      </c>
      <c r="D30" s="108" t="s">
        <v>289</v>
      </c>
      <c r="E30" s="254"/>
      <c r="F30" s="241"/>
      <c r="G30" s="241"/>
      <c r="H30" s="241"/>
      <c r="I30" s="244"/>
      <c r="J30" s="244"/>
      <c r="K30" s="244"/>
      <c r="L30" s="244"/>
      <c r="M30" s="244"/>
      <c r="N30" s="244"/>
      <c r="O30" s="187"/>
      <c r="P30" s="278"/>
      <c r="Q30" s="250"/>
      <c r="R30" s="250"/>
      <c r="S30" s="293"/>
      <c r="V30" s="238"/>
    </row>
    <row r="31" spans="1:26" ht="29.5" thickBot="1" x14ac:dyDescent="0.4">
      <c r="A31" s="198"/>
      <c r="B31" s="242"/>
      <c r="C31" s="123" t="s">
        <v>309</v>
      </c>
      <c r="D31" s="108" t="s">
        <v>289</v>
      </c>
      <c r="E31" s="255"/>
      <c r="F31" s="242"/>
      <c r="G31" s="242"/>
      <c r="H31" s="242"/>
      <c r="I31" s="256"/>
      <c r="J31" s="256"/>
      <c r="K31" s="256"/>
      <c r="L31" s="256"/>
      <c r="M31" s="256"/>
      <c r="N31" s="256"/>
      <c r="O31" s="247"/>
      <c r="P31" s="279"/>
      <c r="Q31" s="251"/>
      <c r="R31" s="251"/>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0</v>
      </c>
      <c r="H32" s="240">
        <f ca="1">COUNTIFS(INDIRECT("RAG!$C$"&amp;$V12&amp;":$BB$"&amp;$V12),H$11,RAG!$C$3:$BB$3,$B32)</f>
        <v>4</v>
      </c>
      <c r="I32" s="243" t="s">
        <v>282</v>
      </c>
      <c r="J32" s="243" t="s">
        <v>335</v>
      </c>
      <c r="K32" s="243" t="s">
        <v>284</v>
      </c>
      <c r="L32" s="243" t="s">
        <v>285</v>
      </c>
      <c r="M32" s="243" t="s">
        <v>286</v>
      </c>
      <c r="N32" s="243" t="s">
        <v>261</v>
      </c>
      <c r="O32" s="246" t="s">
        <v>470</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44"/>
      <c r="J33" s="244"/>
      <c r="K33" s="244"/>
      <c r="L33" s="244"/>
      <c r="M33" s="244"/>
      <c r="N33" s="244"/>
      <c r="O33" s="187"/>
      <c r="P33" s="278"/>
      <c r="Q33" s="235"/>
      <c r="R33" s="235"/>
      <c r="S33" s="293"/>
      <c r="V33" s="238"/>
    </row>
    <row r="34" spans="1:26" x14ac:dyDescent="0.35">
      <c r="A34" s="197"/>
      <c r="B34" s="241"/>
      <c r="C34" s="125" t="s">
        <v>314</v>
      </c>
      <c r="D34" s="108" t="s">
        <v>281</v>
      </c>
      <c r="E34" s="254"/>
      <c r="F34" s="241"/>
      <c r="G34" s="241"/>
      <c r="H34" s="241"/>
      <c r="I34" s="244"/>
      <c r="J34" s="244"/>
      <c r="K34" s="244"/>
      <c r="L34" s="244"/>
      <c r="M34" s="244"/>
      <c r="N34" s="244"/>
      <c r="O34" s="187"/>
      <c r="P34" s="278"/>
      <c r="Q34" s="235"/>
      <c r="R34" s="235"/>
      <c r="S34" s="293"/>
      <c r="V34" s="238"/>
    </row>
    <row r="35" spans="1:26" ht="30" customHeight="1" x14ac:dyDescent="0.35">
      <c r="A35" s="197"/>
      <c r="B35" s="241"/>
      <c r="C35" s="125" t="s">
        <v>315</v>
      </c>
      <c r="D35" s="108" t="s">
        <v>289</v>
      </c>
      <c r="E35" s="254"/>
      <c r="F35" s="241"/>
      <c r="G35" s="241"/>
      <c r="H35" s="241"/>
      <c r="I35" s="244"/>
      <c r="J35" s="244"/>
      <c r="K35" s="244"/>
      <c r="L35" s="244"/>
      <c r="M35" s="244"/>
      <c r="N35" s="244"/>
      <c r="O35" s="187"/>
      <c r="P35" s="278"/>
      <c r="Q35" s="235"/>
      <c r="R35" s="235"/>
      <c r="S35" s="293"/>
      <c r="V35" s="238"/>
    </row>
    <row r="36" spans="1:26" x14ac:dyDescent="0.35">
      <c r="A36" s="197"/>
      <c r="B36" s="241"/>
      <c r="C36" s="125" t="s">
        <v>316</v>
      </c>
      <c r="D36" s="108" t="s">
        <v>281</v>
      </c>
      <c r="E36" s="254"/>
      <c r="F36" s="241"/>
      <c r="G36" s="241"/>
      <c r="H36" s="241"/>
      <c r="I36" s="244"/>
      <c r="J36" s="244"/>
      <c r="K36" s="244"/>
      <c r="L36" s="244"/>
      <c r="M36" s="244"/>
      <c r="N36" s="244"/>
      <c r="O36" s="187"/>
      <c r="P36" s="278"/>
      <c r="Q36" s="235"/>
      <c r="R36" s="235"/>
      <c r="S36" s="293"/>
      <c r="V36" s="238"/>
    </row>
    <row r="37" spans="1:26" x14ac:dyDescent="0.35">
      <c r="A37" s="197"/>
      <c r="B37" s="241"/>
      <c r="C37" s="125" t="s">
        <v>317</v>
      </c>
      <c r="D37" s="108" t="s">
        <v>289</v>
      </c>
      <c r="E37" s="254"/>
      <c r="F37" s="241"/>
      <c r="G37" s="241"/>
      <c r="H37" s="241"/>
      <c r="I37" s="244"/>
      <c r="J37" s="244"/>
      <c r="K37" s="244"/>
      <c r="L37" s="244"/>
      <c r="M37" s="244"/>
      <c r="N37" s="244"/>
      <c r="O37" s="187"/>
      <c r="P37" s="278"/>
      <c r="Q37" s="235"/>
      <c r="R37" s="235"/>
      <c r="S37" s="293"/>
      <c r="V37" s="238"/>
    </row>
    <row r="38" spans="1:26" x14ac:dyDescent="0.35">
      <c r="A38" s="197"/>
      <c r="B38" s="241"/>
      <c r="C38" s="125" t="s">
        <v>318</v>
      </c>
      <c r="D38" s="108" t="s">
        <v>289</v>
      </c>
      <c r="E38" s="254"/>
      <c r="F38" s="241"/>
      <c r="G38" s="241"/>
      <c r="H38" s="241"/>
      <c r="I38" s="244"/>
      <c r="J38" s="244"/>
      <c r="K38" s="244"/>
      <c r="L38" s="244"/>
      <c r="M38" s="244"/>
      <c r="N38" s="244"/>
      <c r="O38" s="187"/>
      <c r="P38" s="278"/>
      <c r="Q38" s="235"/>
      <c r="R38" s="235"/>
      <c r="S38" s="293"/>
      <c r="V38" s="238"/>
    </row>
    <row r="39" spans="1:26" ht="15" thickBot="1" x14ac:dyDescent="0.4">
      <c r="A39" s="198"/>
      <c r="B39" s="242"/>
      <c r="C39" s="126" t="s">
        <v>319</v>
      </c>
      <c r="D39" s="108" t="s">
        <v>289</v>
      </c>
      <c r="E39" s="255"/>
      <c r="F39" s="242"/>
      <c r="G39" s="242"/>
      <c r="H39" s="242"/>
      <c r="I39" s="256"/>
      <c r="J39" s="256"/>
      <c r="K39" s="256"/>
      <c r="L39" s="256"/>
      <c r="M39" s="256"/>
      <c r="N39" s="256"/>
      <c r="O39" s="247"/>
      <c r="P39" s="279"/>
      <c r="Q39" s="258"/>
      <c r="R39" s="258"/>
      <c r="S39" s="293"/>
      <c r="V39" s="252"/>
    </row>
    <row r="40" spans="1:26" ht="14.5" customHeight="1" x14ac:dyDescent="0.35">
      <c r="A40" s="196" t="s">
        <v>77</v>
      </c>
      <c r="B40" s="240" t="s">
        <v>99</v>
      </c>
      <c r="C40" s="122" t="s">
        <v>320</v>
      </c>
      <c r="D40" s="119" t="s">
        <v>281</v>
      </c>
      <c r="E40" s="253" t="s">
        <v>281</v>
      </c>
      <c r="F40" s="240">
        <f ca="1">COUNTIFS(INDIRECT("RAG!$C$"&amp;$V12&amp;":$BB$"&amp;$V12),F$11,RAG!$C$3:$BB$3,$B40)</f>
        <v>0</v>
      </c>
      <c r="G40" s="240">
        <f ca="1">COUNTIFS(INDIRECT("RAG!$C$"&amp;$V12&amp;":$BB$"&amp;$V12),G$11,RAG!$C$3:$BB$3,$B40)</f>
        <v>1</v>
      </c>
      <c r="H40" s="240">
        <f ca="1">COUNTIFS(INDIRECT("RAG!$C$"&amp;$V12&amp;":$BB$"&amp;$V12),H$11,RAG!$C$3:$BB$3,$B40)</f>
        <v>1</v>
      </c>
      <c r="I40" s="243" t="s">
        <v>282</v>
      </c>
      <c r="J40" s="243" t="s">
        <v>335</v>
      </c>
      <c r="K40" s="243" t="s">
        <v>321</v>
      </c>
      <c r="L40" s="243" t="s">
        <v>285</v>
      </c>
      <c r="M40" s="243" t="s">
        <v>286</v>
      </c>
      <c r="N40" s="243" t="s">
        <v>261</v>
      </c>
      <c r="O40" s="246" t="s">
        <v>812</v>
      </c>
      <c r="P40" s="231" t="s">
        <v>281</v>
      </c>
      <c r="Q40" s="234"/>
      <c r="R40" s="234" t="s">
        <v>757</v>
      </c>
      <c r="S40" s="293"/>
      <c r="V40" s="237"/>
      <c r="Z40" t="str">
        <f>IF(R40&gt;0,B40&amp;":"&amp;R40&amp;"
","")</f>
        <v xml:space="preserve">IIA5:Local Plan Policy HO5 Genuinely Affordable Housing requires sites over 10 units to provide 35-50% affordable housing, where possible.
</v>
      </c>
    </row>
    <row r="41" spans="1:26" ht="29" x14ac:dyDescent="0.35">
      <c r="A41" s="197"/>
      <c r="B41" s="241"/>
      <c r="C41" s="81" t="s">
        <v>322</v>
      </c>
      <c r="D41" s="108" t="s">
        <v>289</v>
      </c>
      <c r="E41" s="254"/>
      <c r="F41" s="241"/>
      <c r="G41" s="241"/>
      <c r="H41" s="241"/>
      <c r="I41" s="244"/>
      <c r="J41" s="244"/>
      <c r="K41" s="244"/>
      <c r="L41" s="244"/>
      <c r="M41" s="244"/>
      <c r="N41" s="244"/>
      <c r="O41" s="187"/>
      <c r="P41" s="232"/>
      <c r="Q41" s="235"/>
      <c r="R41" s="235"/>
      <c r="S41" s="293"/>
      <c r="V41" s="238"/>
    </row>
    <row r="42" spans="1:26" x14ac:dyDescent="0.35">
      <c r="A42" s="197"/>
      <c r="B42" s="241"/>
      <c r="C42" s="81" t="s">
        <v>323</v>
      </c>
      <c r="D42" s="108" t="s">
        <v>281</v>
      </c>
      <c r="E42" s="254"/>
      <c r="F42" s="241"/>
      <c r="G42" s="241"/>
      <c r="H42" s="241"/>
      <c r="I42" s="244"/>
      <c r="J42" s="244"/>
      <c r="K42" s="244"/>
      <c r="L42" s="244"/>
      <c r="M42" s="244"/>
      <c r="N42" s="244"/>
      <c r="O42" s="187"/>
      <c r="P42" s="232"/>
      <c r="Q42" s="235"/>
      <c r="R42" s="235"/>
      <c r="S42" s="293"/>
      <c r="V42" s="238"/>
    </row>
    <row r="43" spans="1:26" ht="29" x14ac:dyDescent="0.35">
      <c r="A43" s="197"/>
      <c r="B43" s="241"/>
      <c r="C43" s="81" t="s">
        <v>324</v>
      </c>
      <c r="D43" s="108" t="s">
        <v>289</v>
      </c>
      <c r="E43" s="254"/>
      <c r="F43" s="241"/>
      <c r="G43" s="241"/>
      <c r="H43" s="241"/>
      <c r="I43" s="244"/>
      <c r="J43" s="244"/>
      <c r="K43" s="244"/>
      <c r="L43" s="244"/>
      <c r="M43" s="244"/>
      <c r="N43" s="244"/>
      <c r="O43" s="187"/>
      <c r="P43" s="232"/>
      <c r="Q43" s="235"/>
      <c r="R43" s="235"/>
      <c r="S43" s="293"/>
      <c r="V43" s="238"/>
    </row>
    <row r="44" spans="1:26" ht="43.5" x14ac:dyDescent="0.35">
      <c r="A44" s="197"/>
      <c r="B44" s="241"/>
      <c r="C44" s="81" t="s">
        <v>325</v>
      </c>
      <c r="D44" s="108" t="s">
        <v>289</v>
      </c>
      <c r="E44" s="254"/>
      <c r="F44" s="241"/>
      <c r="G44" s="241"/>
      <c r="H44" s="241"/>
      <c r="I44" s="244"/>
      <c r="J44" s="244"/>
      <c r="K44" s="244"/>
      <c r="L44" s="244"/>
      <c r="M44" s="244"/>
      <c r="N44" s="244"/>
      <c r="O44" s="187"/>
      <c r="P44" s="232"/>
      <c r="Q44" s="235"/>
      <c r="R44" s="235"/>
      <c r="S44" s="293"/>
      <c r="V44" s="238"/>
    </row>
    <row r="45" spans="1:26" ht="29.5" thickBot="1" x14ac:dyDescent="0.4">
      <c r="A45" s="198"/>
      <c r="B45" s="242"/>
      <c r="C45" s="123" t="s">
        <v>326</v>
      </c>
      <c r="D45" s="108" t="s">
        <v>289</v>
      </c>
      <c r="E45" s="255"/>
      <c r="F45" s="242"/>
      <c r="G45" s="242"/>
      <c r="H45" s="242"/>
      <c r="I45" s="256"/>
      <c r="J45" s="256"/>
      <c r="K45" s="256"/>
      <c r="L45" s="256"/>
      <c r="M45" s="256"/>
      <c r="N45" s="256"/>
      <c r="O45" s="247"/>
      <c r="P45" s="248"/>
      <c r="Q45" s="258"/>
      <c r="R45" s="258"/>
      <c r="S45" s="293"/>
      <c r="V45" s="252"/>
    </row>
    <row r="46" spans="1:26" ht="29" x14ac:dyDescent="0.35">
      <c r="A46" s="196" t="s">
        <v>80</v>
      </c>
      <c r="B46" s="240" t="s">
        <v>100</v>
      </c>
      <c r="C46" s="122" t="s">
        <v>327</v>
      </c>
      <c r="D46" s="119" t="s">
        <v>281</v>
      </c>
      <c r="E46" s="253" t="s">
        <v>281</v>
      </c>
      <c r="F46" s="240">
        <f ca="1">COUNTIFS(INDIRECT("RAG!$C$"&amp;$V12&amp;":$BB$"&amp;$V12),F$11,RAG!$C$3:$BB$3,$B46)</f>
        <v>0</v>
      </c>
      <c r="G46" s="240">
        <f ca="1">COUNTIFS(INDIRECT("RAG!$C$"&amp;$V12&amp;":$BB$"&amp;$V12),G$11,RAG!$C$3:$BB$3,$B46)</f>
        <v>0</v>
      </c>
      <c r="H46" s="240">
        <f ca="1">COUNTIFS(INDIRECT("RAG!$C$"&amp;$V12&amp;":$BB$"&amp;$V12),H$11,RAG!$C$3:$BB$3,$B46)</f>
        <v>7</v>
      </c>
      <c r="I46" s="243" t="s">
        <v>282</v>
      </c>
      <c r="J46" s="243" t="s">
        <v>335</v>
      </c>
      <c r="K46" s="243" t="s">
        <v>284</v>
      </c>
      <c r="L46" s="243" t="s">
        <v>285</v>
      </c>
      <c r="M46" s="243" t="s">
        <v>286</v>
      </c>
      <c r="N46" s="243" t="s">
        <v>287</v>
      </c>
      <c r="O46" s="246" t="s">
        <v>538</v>
      </c>
      <c r="P46" s="277" t="s">
        <v>289</v>
      </c>
      <c r="Q46" s="234"/>
      <c r="R46" s="234"/>
      <c r="S46" s="293"/>
      <c r="V46" s="237"/>
      <c r="Z46" t="str">
        <f>IF(R46&gt;0,B46&amp;":"&amp;R46&amp;"
","")</f>
        <v/>
      </c>
    </row>
    <row r="47" spans="1:26" ht="30" customHeight="1" x14ac:dyDescent="0.35">
      <c r="A47" s="197"/>
      <c r="B47" s="241"/>
      <c r="C47" s="81" t="s">
        <v>328</v>
      </c>
      <c r="D47" s="108" t="s">
        <v>281</v>
      </c>
      <c r="E47" s="254"/>
      <c r="F47" s="241"/>
      <c r="G47" s="241"/>
      <c r="H47" s="241"/>
      <c r="I47" s="244"/>
      <c r="J47" s="244"/>
      <c r="K47" s="244"/>
      <c r="L47" s="244"/>
      <c r="M47" s="244"/>
      <c r="N47" s="244"/>
      <c r="O47" s="187"/>
      <c r="P47" s="278"/>
      <c r="Q47" s="235"/>
      <c r="R47" s="235"/>
      <c r="S47" s="293"/>
      <c r="V47" s="238"/>
    </row>
    <row r="48" spans="1:26" x14ac:dyDescent="0.35">
      <c r="A48" s="197"/>
      <c r="B48" s="241"/>
      <c r="C48" s="81" t="s">
        <v>329</v>
      </c>
      <c r="D48" s="108" t="s">
        <v>281</v>
      </c>
      <c r="E48" s="254"/>
      <c r="F48" s="241"/>
      <c r="G48" s="241"/>
      <c r="H48" s="241"/>
      <c r="I48" s="244"/>
      <c r="J48" s="244"/>
      <c r="K48" s="244"/>
      <c r="L48" s="244"/>
      <c r="M48" s="244"/>
      <c r="N48" s="244"/>
      <c r="O48" s="187"/>
      <c r="P48" s="278"/>
      <c r="Q48" s="235"/>
      <c r="R48" s="235"/>
      <c r="S48" s="293"/>
      <c r="V48" s="238"/>
    </row>
    <row r="49" spans="1:26" ht="14.5" customHeight="1" x14ac:dyDescent="0.35">
      <c r="A49" s="197"/>
      <c r="B49" s="241"/>
      <c r="C49" s="81" t="s">
        <v>330</v>
      </c>
      <c r="D49" s="108" t="s">
        <v>289</v>
      </c>
      <c r="E49" s="254"/>
      <c r="F49" s="241"/>
      <c r="G49" s="241"/>
      <c r="H49" s="241"/>
      <c r="I49" s="244"/>
      <c r="J49" s="244"/>
      <c r="K49" s="244"/>
      <c r="L49" s="244"/>
      <c r="M49" s="244"/>
      <c r="N49" s="244"/>
      <c r="O49" s="187"/>
      <c r="P49" s="278"/>
      <c r="Q49" s="235"/>
      <c r="R49" s="235"/>
      <c r="S49" s="293"/>
      <c r="V49" s="238"/>
    </row>
    <row r="50" spans="1:26" ht="97" customHeight="1" thickBot="1" x14ac:dyDescent="0.4">
      <c r="A50" s="198"/>
      <c r="B50" s="242"/>
      <c r="C50" s="123" t="s">
        <v>331</v>
      </c>
      <c r="D50" s="108" t="s">
        <v>289</v>
      </c>
      <c r="E50" s="255"/>
      <c r="F50" s="242"/>
      <c r="G50" s="242"/>
      <c r="H50" s="242"/>
      <c r="I50" s="256"/>
      <c r="J50" s="256"/>
      <c r="K50" s="256"/>
      <c r="L50" s="256"/>
      <c r="M50" s="256"/>
      <c r="N50" s="256"/>
      <c r="O50" s="247"/>
      <c r="P50" s="279"/>
      <c r="Q50" s="258"/>
      <c r="R50" s="258"/>
      <c r="S50" s="293"/>
      <c r="V50" s="252"/>
    </row>
    <row r="51" spans="1:26" ht="43.5" x14ac:dyDescent="0.35">
      <c r="A51" s="196" t="s">
        <v>81</v>
      </c>
      <c r="B51" s="240" t="s">
        <v>101</v>
      </c>
      <c r="C51" s="122" t="s">
        <v>332</v>
      </c>
      <c r="D51" s="119" t="s">
        <v>281</v>
      </c>
      <c r="E51" s="253" t="s">
        <v>281</v>
      </c>
      <c r="F51" s="240">
        <f ca="1">COUNTIFS(INDIRECT("RAG!$C$"&amp;$V12&amp;":$BB$"&amp;$V12),F$11,RAG!$C$3:$BB$3,$B51)</f>
        <v>2</v>
      </c>
      <c r="G51" s="240">
        <f ca="1">COUNTIFS(INDIRECT("RAG!$C$"&amp;$V12&amp;":$BB$"&amp;$V12),G$11,RAG!$C$3:$BB$3,$B51)</f>
        <v>0</v>
      </c>
      <c r="H51" s="240">
        <f ca="1">COUNTIFS(INDIRECT("RAG!$C$"&amp;$V12&amp;":$BB$"&amp;$V12),H$11,RAG!$C$3:$BB$3,$B51)</f>
        <v>2</v>
      </c>
      <c r="I51" s="280" t="s">
        <v>231</v>
      </c>
      <c r="J51" s="280" t="s">
        <v>231</v>
      </c>
      <c r="K51" s="280" t="s">
        <v>231</v>
      </c>
      <c r="L51" s="280" t="s">
        <v>231</v>
      </c>
      <c r="M51" s="280" t="s">
        <v>231</v>
      </c>
      <c r="N51" s="280" t="s">
        <v>262</v>
      </c>
      <c r="O51" s="246" t="s">
        <v>813</v>
      </c>
      <c r="P51" s="231" t="s">
        <v>281</v>
      </c>
      <c r="Q51" s="234"/>
      <c r="R51" s="234" t="s">
        <v>678</v>
      </c>
      <c r="S51" s="294"/>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88" customHeight="1" thickBot="1" x14ac:dyDescent="0.4">
      <c r="A52" s="198"/>
      <c r="B52" s="242"/>
      <c r="C52" s="123" t="s">
        <v>333</v>
      </c>
      <c r="D52" s="108" t="s">
        <v>281</v>
      </c>
      <c r="E52" s="255"/>
      <c r="F52" s="242"/>
      <c r="G52" s="242"/>
      <c r="H52" s="242"/>
      <c r="I52" s="281"/>
      <c r="J52" s="281"/>
      <c r="K52" s="281"/>
      <c r="L52" s="281"/>
      <c r="M52" s="281"/>
      <c r="N52" s="281"/>
      <c r="O52" s="247"/>
      <c r="P52" s="248"/>
      <c r="Q52" s="258"/>
      <c r="R52" s="258"/>
      <c r="S52" s="294"/>
      <c r="V52" s="252"/>
    </row>
    <row r="53" spans="1:26" ht="29" x14ac:dyDescent="0.35">
      <c r="A53" s="196" t="s">
        <v>83</v>
      </c>
      <c r="B53" s="240" t="s">
        <v>102</v>
      </c>
      <c r="C53" s="119" t="s">
        <v>334</v>
      </c>
      <c r="D53" s="119" t="s">
        <v>289</v>
      </c>
      <c r="E53" s="265" t="s">
        <v>281</v>
      </c>
      <c r="F53" s="259">
        <f ca="1">COUNTIFS(INDIRECT("RAG!$C$"&amp;$V12&amp;":$BB$"&amp;$V12),F$11,RAG!$C$3:$BB$3,$B53)</f>
        <v>0</v>
      </c>
      <c r="G53" s="259">
        <f ca="1">COUNTIFS(INDIRECT("RAG!$C$"&amp;$V12&amp;":$BB$"&amp;$V12),G$11,RAG!$C$3:$BB$3,$B53)</f>
        <v>1</v>
      </c>
      <c r="H53" s="259">
        <f ca="1">COUNTIFS(INDIRECT("RAG!$C$"&amp;$V12&amp;":$BB$"&amp;$V12),H$11,RAG!$C$3:$BB$3,$B53)</f>
        <v>0</v>
      </c>
      <c r="I53" s="243" t="s">
        <v>282</v>
      </c>
      <c r="J53" s="243" t="s">
        <v>335</v>
      </c>
      <c r="K53" s="243" t="s">
        <v>284</v>
      </c>
      <c r="L53" s="243" t="s">
        <v>285</v>
      </c>
      <c r="M53" s="243" t="s">
        <v>286</v>
      </c>
      <c r="N53" s="243" t="s">
        <v>261</v>
      </c>
      <c r="O53" s="246" t="s">
        <v>530</v>
      </c>
      <c r="P53" s="231" t="s">
        <v>289</v>
      </c>
      <c r="Q53" s="249"/>
      <c r="R53" s="234" t="s">
        <v>525</v>
      </c>
      <c r="S53" s="292"/>
      <c r="V53" s="237"/>
      <c r="Z53" t="str">
        <f>IF(R53&gt;0,B53&amp;":"&amp;R53&amp;"
","")</f>
        <v xml:space="preserve">IIA8:Local Plan Policy CN2: Energy Infrastructure requires electric vehicle charging to be provided on site, if car parking is proposed.
</v>
      </c>
    </row>
    <row r="54" spans="1:26" x14ac:dyDescent="0.35">
      <c r="A54" s="197"/>
      <c r="B54" s="241"/>
      <c r="C54" s="108" t="s">
        <v>336</v>
      </c>
      <c r="D54" s="108" t="s">
        <v>281</v>
      </c>
      <c r="E54" s="266"/>
      <c r="F54" s="260"/>
      <c r="G54" s="260"/>
      <c r="H54" s="260"/>
      <c r="I54" s="244"/>
      <c r="J54" s="244"/>
      <c r="K54" s="244"/>
      <c r="L54" s="244"/>
      <c r="M54" s="244"/>
      <c r="N54" s="244"/>
      <c r="O54" s="187"/>
      <c r="P54" s="232"/>
      <c r="Q54" s="250"/>
      <c r="R54" s="235"/>
      <c r="S54" s="292"/>
      <c r="V54" s="238"/>
    </row>
    <row r="55" spans="1:26" x14ac:dyDescent="0.35">
      <c r="A55" s="197"/>
      <c r="B55" s="241"/>
      <c r="C55" s="127" t="s">
        <v>337</v>
      </c>
      <c r="D55" s="108" t="s">
        <v>289</v>
      </c>
      <c r="E55" s="266"/>
      <c r="F55" s="260"/>
      <c r="G55" s="260"/>
      <c r="H55" s="260"/>
      <c r="I55" s="244"/>
      <c r="J55" s="244"/>
      <c r="K55" s="244"/>
      <c r="L55" s="244"/>
      <c r="M55" s="244"/>
      <c r="N55" s="244"/>
      <c r="O55" s="187"/>
      <c r="P55" s="232"/>
      <c r="Q55" s="250"/>
      <c r="R55" s="235"/>
      <c r="S55" s="292"/>
      <c r="V55" s="238"/>
    </row>
    <row r="56" spans="1:26" x14ac:dyDescent="0.35">
      <c r="A56" s="197"/>
      <c r="B56" s="241"/>
      <c r="C56" s="108" t="s">
        <v>338</v>
      </c>
      <c r="D56" s="108" t="s">
        <v>289</v>
      </c>
      <c r="E56" s="266"/>
      <c r="F56" s="260"/>
      <c r="G56" s="260"/>
      <c r="H56" s="260"/>
      <c r="I56" s="244"/>
      <c r="J56" s="244"/>
      <c r="K56" s="244"/>
      <c r="L56" s="244"/>
      <c r="M56" s="244"/>
      <c r="N56" s="244"/>
      <c r="O56" s="187"/>
      <c r="P56" s="232"/>
      <c r="Q56" s="250"/>
      <c r="R56" s="235"/>
      <c r="S56" s="292"/>
      <c r="V56" s="238"/>
    </row>
    <row r="57" spans="1:26" ht="112" customHeight="1" thickBot="1" x14ac:dyDescent="0.4">
      <c r="A57" s="198"/>
      <c r="B57" s="242"/>
      <c r="C57" s="121" t="s">
        <v>339</v>
      </c>
      <c r="D57" s="108" t="s">
        <v>281</v>
      </c>
      <c r="E57" s="267"/>
      <c r="F57" s="261"/>
      <c r="G57" s="261"/>
      <c r="H57" s="261"/>
      <c r="I57" s="256"/>
      <c r="J57" s="256"/>
      <c r="K57" s="256"/>
      <c r="L57" s="256"/>
      <c r="M57" s="256"/>
      <c r="N57" s="256"/>
      <c r="O57" s="247"/>
      <c r="P57" s="248"/>
      <c r="Q57" s="251"/>
      <c r="R57" s="258"/>
      <c r="S57" s="292"/>
      <c r="V57" s="252"/>
    </row>
    <row r="58" spans="1:26" ht="29.25" customHeight="1" x14ac:dyDescent="0.35">
      <c r="A58" s="196" t="s">
        <v>84</v>
      </c>
      <c r="B58" s="240" t="s">
        <v>103</v>
      </c>
      <c r="C58" s="128" t="s">
        <v>340</v>
      </c>
      <c r="D58" s="119" t="s">
        <v>281</v>
      </c>
      <c r="E58" s="265" t="s">
        <v>281</v>
      </c>
      <c r="F58" s="259">
        <f ca="1">COUNTIFS(INDIRECT("RAG!$C$"&amp;$V12&amp;":$BB$"&amp;$V12),F$11,RAG!$C$3:$BB$3,$B58)</f>
        <v>1</v>
      </c>
      <c r="G58" s="259">
        <f ca="1">COUNTIFS(INDIRECT("RAG!$C$"&amp;$V12&amp;":$BB$"&amp;$V12),G$11,RAG!$C$3:$BB$3,$B58)</f>
        <v>1</v>
      </c>
      <c r="H58" s="259">
        <f ca="1">COUNTIFS(INDIRECT("RAG!$C$"&amp;$V12&amp;":$BB$"&amp;$V12),H$11,RAG!$C$3:$BB$3,$B58)</f>
        <v>0</v>
      </c>
      <c r="I58" s="243" t="s">
        <v>282</v>
      </c>
      <c r="J58" s="243" t="s">
        <v>335</v>
      </c>
      <c r="K58" s="243" t="s">
        <v>284</v>
      </c>
      <c r="L58" s="243" t="s">
        <v>285</v>
      </c>
      <c r="M58" s="243" t="s">
        <v>286</v>
      </c>
      <c r="N58" s="243" t="s">
        <v>264</v>
      </c>
      <c r="O58" s="246" t="s">
        <v>814</v>
      </c>
      <c r="P58" s="231" t="s">
        <v>281</v>
      </c>
      <c r="Q58" s="234" t="s">
        <v>566</v>
      </c>
      <c r="R58" s="234" t="s">
        <v>524</v>
      </c>
      <c r="S58" s="292"/>
      <c r="V58" s="237"/>
      <c r="Z58" t="str">
        <f>IF(R58&gt;0,B58&amp;":"&amp;R58&amp;"
","")</f>
        <v xml:space="preserve">IIA9:Local Plan Policy CN4: Sustainable Drainage requires sites to incorporate natural flood risk solutions, such as SUDs.
</v>
      </c>
    </row>
    <row r="59" spans="1:26" ht="14.5" customHeight="1" x14ac:dyDescent="0.35">
      <c r="A59" s="197"/>
      <c r="B59" s="241"/>
      <c r="C59" s="109" t="s">
        <v>341</v>
      </c>
      <c r="D59" s="108" t="s">
        <v>289</v>
      </c>
      <c r="E59" s="266"/>
      <c r="F59" s="260"/>
      <c r="G59" s="260"/>
      <c r="H59" s="260"/>
      <c r="I59" s="244"/>
      <c r="J59" s="244"/>
      <c r="K59" s="244"/>
      <c r="L59" s="244"/>
      <c r="M59" s="244"/>
      <c r="N59" s="244"/>
      <c r="O59" s="187"/>
      <c r="P59" s="232"/>
      <c r="Q59" s="235"/>
      <c r="R59" s="235"/>
      <c r="S59" s="292"/>
      <c r="V59" s="238"/>
    </row>
    <row r="60" spans="1:26" ht="90.65" customHeight="1" thickBot="1" x14ac:dyDescent="0.4">
      <c r="A60" s="198"/>
      <c r="B60" s="242"/>
      <c r="C60" s="129" t="s">
        <v>342</v>
      </c>
      <c r="D60" s="108" t="s">
        <v>289</v>
      </c>
      <c r="E60" s="267"/>
      <c r="F60" s="261"/>
      <c r="G60" s="261"/>
      <c r="H60" s="261"/>
      <c r="I60" s="256"/>
      <c r="J60" s="256"/>
      <c r="K60" s="256"/>
      <c r="L60" s="256"/>
      <c r="M60" s="256"/>
      <c r="N60" s="256"/>
      <c r="O60" s="247"/>
      <c r="P60" s="248"/>
      <c r="Q60" s="258"/>
      <c r="R60" s="258"/>
      <c r="S60" s="292"/>
      <c r="V60" s="252"/>
    </row>
    <row r="61" spans="1:26" ht="14.5" customHeight="1" x14ac:dyDescent="0.35">
      <c r="A61" s="196" t="s">
        <v>85</v>
      </c>
      <c r="B61" s="240" t="s">
        <v>104</v>
      </c>
      <c r="C61" s="119" t="s">
        <v>343</v>
      </c>
      <c r="D61" s="119" t="s">
        <v>281</v>
      </c>
      <c r="E61" s="265" t="s">
        <v>281</v>
      </c>
      <c r="F61" s="259">
        <f ca="1">COUNTIFS(INDIRECT("RAG!$C$"&amp;$V12&amp;":$BB$"&amp;$V12),F$11,RAG!$C$3:$BB$3,$B61)</f>
        <v>0</v>
      </c>
      <c r="G61" s="259">
        <f ca="1">COUNTIFS(INDIRECT("RAG!$C$"&amp;$V12&amp;":$BB$"&amp;$V12),G$11,RAG!$C$3:$BB$3,$B61)</f>
        <v>0</v>
      </c>
      <c r="H61" s="259">
        <f ca="1">COUNTIFS(INDIRECT("RAG!$C$"&amp;$V12&amp;":$BB$"&amp;$V12),H$11,RAG!$C$3:$BB$3,$B61)</f>
        <v>5</v>
      </c>
      <c r="I61" s="243" t="s">
        <v>282</v>
      </c>
      <c r="J61" s="243" t="s">
        <v>335</v>
      </c>
      <c r="K61" s="243" t="s">
        <v>284</v>
      </c>
      <c r="L61" s="243" t="s">
        <v>285</v>
      </c>
      <c r="M61" s="243" t="s">
        <v>286</v>
      </c>
      <c r="N61" s="243" t="s">
        <v>261</v>
      </c>
      <c r="O61" s="246" t="s">
        <v>667</v>
      </c>
      <c r="P61" s="231" t="s">
        <v>289</v>
      </c>
      <c r="Q61" s="277"/>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44"/>
      <c r="J62" s="244"/>
      <c r="K62" s="244"/>
      <c r="L62" s="244"/>
      <c r="M62" s="244"/>
      <c r="N62" s="244"/>
      <c r="O62" s="187"/>
      <c r="P62" s="232"/>
      <c r="Q62" s="278"/>
      <c r="R62" s="272"/>
      <c r="S62" s="293"/>
      <c r="V62" s="275"/>
    </row>
    <row r="63" spans="1:26" x14ac:dyDescent="0.35">
      <c r="A63" s="197"/>
      <c r="B63" s="241"/>
      <c r="C63" s="108" t="s">
        <v>345</v>
      </c>
      <c r="D63" s="108" t="s">
        <v>281</v>
      </c>
      <c r="E63" s="266"/>
      <c r="F63" s="260"/>
      <c r="G63" s="260"/>
      <c r="H63" s="260"/>
      <c r="I63" s="244"/>
      <c r="J63" s="244"/>
      <c r="K63" s="244"/>
      <c r="L63" s="244"/>
      <c r="M63" s="244"/>
      <c r="N63" s="244"/>
      <c r="O63" s="187"/>
      <c r="P63" s="232"/>
      <c r="Q63" s="278"/>
      <c r="R63" s="272"/>
      <c r="S63" s="293"/>
      <c r="V63" s="275"/>
    </row>
    <row r="64" spans="1:26" x14ac:dyDescent="0.35">
      <c r="A64" s="197"/>
      <c r="B64" s="241"/>
      <c r="C64" s="108" t="s">
        <v>346</v>
      </c>
      <c r="D64" s="108" t="s">
        <v>281</v>
      </c>
      <c r="E64" s="266"/>
      <c r="F64" s="260"/>
      <c r="G64" s="260"/>
      <c r="H64" s="260"/>
      <c r="I64" s="244"/>
      <c r="J64" s="244"/>
      <c r="K64" s="244"/>
      <c r="L64" s="244"/>
      <c r="M64" s="244"/>
      <c r="N64" s="244"/>
      <c r="O64" s="187"/>
      <c r="P64" s="232"/>
      <c r="Q64" s="278"/>
      <c r="R64" s="272"/>
      <c r="S64" s="293"/>
      <c r="V64" s="275"/>
    </row>
    <row r="65" spans="1:26" x14ac:dyDescent="0.35">
      <c r="A65" s="197"/>
      <c r="B65" s="241"/>
      <c r="C65" s="108" t="s">
        <v>347</v>
      </c>
      <c r="D65" s="108" t="s">
        <v>289</v>
      </c>
      <c r="E65" s="266"/>
      <c r="F65" s="260"/>
      <c r="G65" s="260"/>
      <c r="H65" s="260"/>
      <c r="I65" s="244"/>
      <c r="J65" s="244"/>
      <c r="K65" s="244"/>
      <c r="L65" s="244"/>
      <c r="M65" s="244"/>
      <c r="N65" s="244"/>
      <c r="O65" s="187"/>
      <c r="P65" s="232"/>
      <c r="Q65" s="278"/>
      <c r="R65" s="272"/>
      <c r="S65" s="293"/>
      <c r="V65" s="275"/>
    </row>
    <row r="66" spans="1:26" x14ac:dyDescent="0.35">
      <c r="A66" s="197"/>
      <c r="B66" s="241"/>
      <c r="C66" s="108" t="s">
        <v>348</v>
      </c>
      <c r="D66" s="108" t="s">
        <v>289</v>
      </c>
      <c r="E66" s="266"/>
      <c r="F66" s="260"/>
      <c r="G66" s="260"/>
      <c r="H66" s="260"/>
      <c r="I66" s="244"/>
      <c r="J66" s="244"/>
      <c r="K66" s="244"/>
      <c r="L66" s="244"/>
      <c r="M66" s="244"/>
      <c r="N66" s="244"/>
      <c r="O66" s="187"/>
      <c r="P66" s="232"/>
      <c r="Q66" s="278"/>
      <c r="R66" s="272"/>
      <c r="S66" s="293"/>
      <c r="V66" s="275"/>
    </row>
    <row r="67" spans="1:26" ht="29" x14ac:dyDescent="0.35">
      <c r="A67" s="197"/>
      <c r="B67" s="241"/>
      <c r="C67" s="108" t="s">
        <v>349</v>
      </c>
      <c r="D67" s="108" t="s">
        <v>289</v>
      </c>
      <c r="E67" s="266"/>
      <c r="F67" s="260"/>
      <c r="G67" s="260"/>
      <c r="H67" s="260"/>
      <c r="I67" s="244"/>
      <c r="J67" s="244"/>
      <c r="K67" s="244"/>
      <c r="L67" s="244"/>
      <c r="M67" s="244"/>
      <c r="N67" s="244"/>
      <c r="O67" s="187"/>
      <c r="P67" s="232"/>
      <c r="Q67" s="278"/>
      <c r="R67" s="272"/>
      <c r="S67" s="293"/>
      <c r="V67" s="275"/>
    </row>
    <row r="68" spans="1:26" ht="95.5" customHeight="1" thickBot="1" x14ac:dyDescent="0.4">
      <c r="A68" s="198"/>
      <c r="B68" s="242"/>
      <c r="C68" s="121" t="s">
        <v>350</v>
      </c>
      <c r="D68" s="108" t="s">
        <v>281</v>
      </c>
      <c r="E68" s="267"/>
      <c r="F68" s="261"/>
      <c r="G68" s="261"/>
      <c r="H68" s="261"/>
      <c r="I68" s="256"/>
      <c r="J68" s="256"/>
      <c r="K68" s="256"/>
      <c r="L68" s="256"/>
      <c r="M68" s="256"/>
      <c r="N68" s="256"/>
      <c r="O68" s="247"/>
      <c r="P68" s="248"/>
      <c r="Q68" s="279"/>
      <c r="R68" s="273"/>
      <c r="S68" s="293"/>
      <c r="V68" s="276"/>
    </row>
    <row r="69" spans="1:26" ht="14.5" customHeight="1" x14ac:dyDescent="0.35">
      <c r="A69" s="196" t="s">
        <v>599</v>
      </c>
      <c r="B69" s="240" t="s">
        <v>105</v>
      </c>
      <c r="C69" s="124" t="s">
        <v>738</v>
      </c>
      <c r="D69" s="119" t="s">
        <v>281</v>
      </c>
      <c r="E69" s="265" t="s">
        <v>281</v>
      </c>
      <c r="F69" s="259">
        <f ca="1">COUNTIFS(INDIRECT("RAG!$C$"&amp;$V12&amp;":$BB$"&amp;$V12),F$11,RAG!$C$3:$BB$3,$B69)</f>
        <v>0</v>
      </c>
      <c r="G69" s="259">
        <f ca="1">COUNTIFS(INDIRECT("RAG!$C$"&amp;$V12&amp;":$BB$"&amp;$V12),G$11,RAG!$C$3:$BB$3,$B69)</f>
        <v>0</v>
      </c>
      <c r="H69" s="259">
        <f ca="1">COUNTIFS(INDIRECT("RAG!$C$"&amp;$V12&amp;":$BB$"&amp;$V12),H$11,RAG!$C$3:$BB$3,$B69)</f>
        <v>6</v>
      </c>
      <c r="I69" s="243" t="s">
        <v>282</v>
      </c>
      <c r="J69" s="243" t="s">
        <v>335</v>
      </c>
      <c r="K69" s="243" t="s">
        <v>284</v>
      </c>
      <c r="L69" s="243" t="s">
        <v>285</v>
      </c>
      <c r="M69" s="243" t="s">
        <v>286</v>
      </c>
      <c r="N69" s="243" t="s">
        <v>261</v>
      </c>
      <c r="O69" s="262" t="s">
        <v>561</v>
      </c>
      <c r="P69" s="231" t="s">
        <v>289</v>
      </c>
      <c r="Q69" s="304"/>
      <c r="R69" s="249"/>
      <c r="S69" s="292"/>
      <c r="V69" s="237"/>
      <c r="Z69" t="str">
        <f>IF(R69&gt;0,B69&amp;":"&amp;R69&amp;"
","")</f>
        <v/>
      </c>
    </row>
    <row r="70" spans="1:26" x14ac:dyDescent="0.35">
      <c r="A70" s="197"/>
      <c r="B70" s="241"/>
      <c r="C70" s="125" t="s">
        <v>352</v>
      </c>
      <c r="D70" s="108" t="s">
        <v>281</v>
      </c>
      <c r="E70" s="266"/>
      <c r="F70" s="260"/>
      <c r="G70" s="260"/>
      <c r="H70" s="260"/>
      <c r="I70" s="244"/>
      <c r="J70" s="244"/>
      <c r="K70" s="244"/>
      <c r="L70" s="244"/>
      <c r="M70" s="244"/>
      <c r="N70" s="244"/>
      <c r="O70" s="263"/>
      <c r="P70" s="232"/>
      <c r="Q70" s="305"/>
      <c r="R70" s="250"/>
      <c r="S70" s="292"/>
      <c r="V70" s="238"/>
    </row>
    <row r="71" spans="1:26" ht="29" x14ac:dyDescent="0.35">
      <c r="A71" s="197"/>
      <c r="B71" s="241"/>
      <c r="C71" s="125" t="s">
        <v>353</v>
      </c>
      <c r="D71" s="108" t="s">
        <v>289</v>
      </c>
      <c r="E71" s="266"/>
      <c r="F71" s="260"/>
      <c r="G71" s="260"/>
      <c r="H71" s="260"/>
      <c r="I71" s="244"/>
      <c r="J71" s="244"/>
      <c r="K71" s="244"/>
      <c r="L71" s="244"/>
      <c r="M71" s="244"/>
      <c r="N71" s="244"/>
      <c r="O71" s="263"/>
      <c r="P71" s="232"/>
      <c r="Q71" s="305"/>
      <c r="R71" s="250"/>
      <c r="S71" s="292"/>
      <c r="V71" s="238"/>
    </row>
    <row r="72" spans="1:26" x14ac:dyDescent="0.35">
      <c r="A72" s="197"/>
      <c r="B72" s="241"/>
      <c r="C72" s="125" t="s">
        <v>354</v>
      </c>
      <c r="D72" s="108" t="s">
        <v>289</v>
      </c>
      <c r="E72" s="266"/>
      <c r="F72" s="260"/>
      <c r="G72" s="260"/>
      <c r="H72" s="260"/>
      <c r="I72" s="244"/>
      <c r="J72" s="244"/>
      <c r="K72" s="244"/>
      <c r="L72" s="244"/>
      <c r="M72" s="244"/>
      <c r="N72" s="244"/>
      <c r="O72" s="263"/>
      <c r="P72" s="232"/>
      <c r="Q72" s="305"/>
      <c r="R72" s="250"/>
      <c r="S72" s="292"/>
      <c r="V72" s="238"/>
    </row>
    <row r="73" spans="1:26" x14ac:dyDescent="0.35">
      <c r="A73" s="197"/>
      <c r="B73" s="241"/>
      <c r="C73" s="125" t="s">
        <v>739</v>
      </c>
      <c r="D73" s="108" t="s">
        <v>289</v>
      </c>
      <c r="E73" s="266"/>
      <c r="F73" s="260"/>
      <c r="G73" s="260"/>
      <c r="H73" s="260"/>
      <c r="I73" s="244"/>
      <c r="J73" s="244"/>
      <c r="K73" s="244"/>
      <c r="L73" s="244"/>
      <c r="M73" s="244"/>
      <c r="N73" s="244"/>
      <c r="O73" s="263"/>
      <c r="P73" s="232"/>
      <c r="Q73" s="305"/>
      <c r="R73" s="250"/>
      <c r="S73" s="292"/>
      <c r="V73" s="238"/>
    </row>
    <row r="74" spans="1:26" x14ac:dyDescent="0.35">
      <c r="A74" s="197"/>
      <c r="B74" s="241"/>
      <c r="C74" s="125" t="s">
        <v>355</v>
      </c>
      <c r="D74" s="108" t="s">
        <v>289</v>
      </c>
      <c r="E74" s="266"/>
      <c r="F74" s="260"/>
      <c r="G74" s="260"/>
      <c r="H74" s="260"/>
      <c r="I74" s="244"/>
      <c r="J74" s="244"/>
      <c r="K74" s="244"/>
      <c r="L74" s="244"/>
      <c r="M74" s="244"/>
      <c r="N74" s="244"/>
      <c r="O74" s="263"/>
      <c r="P74" s="232"/>
      <c r="Q74" s="305"/>
      <c r="R74" s="250"/>
      <c r="S74" s="292"/>
      <c r="V74" s="238"/>
    </row>
    <row r="75" spans="1:26" ht="15" thickBot="1" x14ac:dyDescent="0.4">
      <c r="A75" s="198"/>
      <c r="B75" s="242"/>
      <c r="C75" s="126" t="s">
        <v>356</v>
      </c>
      <c r="D75" s="108" t="s">
        <v>289</v>
      </c>
      <c r="E75" s="267"/>
      <c r="F75" s="261"/>
      <c r="G75" s="261"/>
      <c r="H75" s="261"/>
      <c r="I75" s="256"/>
      <c r="J75" s="256"/>
      <c r="K75" s="256"/>
      <c r="L75" s="256"/>
      <c r="M75" s="256"/>
      <c r="N75" s="256"/>
      <c r="O75" s="264"/>
      <c r="P75" s="248"/>
      <c r="Q75" s="306"/>
      <c r="R75" s="251"/>
      <c r="S75" s="292"/>
      <c r="V75" s="252"/>
    </row>
    <row r="76" spans="1:26" ht="14.5" customHeight="1" x14ac:dyDescent="0.35">
      <c r="A76" s="196" t="s">
        <v>87</v>
      </c>
      <c r="B76" s="240" t="s">
        <v>106</v>
      </c>
      <c r="C76" s="124" t="s">
        <v>357</v>
      </c>
      <c r="D76" s="119" t="s">
        <v>281</v>
      </c>
      <c r="E76" s="265" t="s">
        <v>281</v>
      </c>
      <c r="F76" s="259">
        <f ca="1">COUNTIFS(INDIRECT("RAG!$C$"&amp;$V12&amp;":$BB$"&amp;$V12),F$11,RAG!$C$3:$BB$3,$B76)</f>
        <v>0</v>
      </c>
      <c r="G76" s="259">
        <f ca="1">COUNTIFS(INDIRECT("RAG!$C$"&amp;$V12&amp;":$BB$"&amp;$V12),G$11,RAG!$C$3:$BB$3,$B76)</f>
        <v>0</v>
      </c>
      <c r="H76" s="259">
        <f ca="1">COUNTIFS(INDIRECT("RAG!$C$"&amp;$V12&amp;":$BB$"&amp;$V12),H$11,RAG!$C$3:$BB$3,$B76)</f>
        <v>4</v>
      </c>
      <c r="I76" s="243" t="s">
        <v>282</v>
      </c>
      <c r="J76" s="243" t="s">
        <v>335</v>
      </c>
      <c r="K76" s="243" t="s">
        <v>284</v>
      </c>
      <c r="L76" s="243" t="s">
        <v>285</v>
      </c>
      <c r="M76" s="243" t="s">
        <v>286</v>
      </c>
      <c r="N76" s="243" t="s">
        <v>261</v>
      </c>
      <c r="O76" s="268" t="s">
        <v>787</v>
      </c>
      <c r="P76" s="231" t="s">
        <v>289</v>
      </c>
      <c r="Q76" s="249"/>
      <c r="R76" s="249"/>
      <c r="S76" s="293"/>
      <c r="V76" s="237"/>
      <c r="Z76" t="str">
        <f>IF(R76&gt;0,B76&amp;":"&amp;R76&amp;"
","")</f>
        <v/>
      </c>
    </row>
    <row r="77" spans="1:26" x14ac:dyDescent="0.35">
      <c r="A77" s="197"/>
      <c r="B77" s="241"/>
      <c r="C77" s="125" t="s">
        <v>359</v>
      </c>
      <c r="D77" s="108" t="s">
        <v>289</v>
      </c>
      <c r="E77" s="266"/>
      <c r="F77" s="260"/>
      <c r="G77" s="260"/>
      <c r="H77" s="260"/>
      <c r="I77" s="244"/>
      <c r="J77" s="244"/>
      <c r="K77" s="244"/>
      <c r="L77" s="244"/>
      <c r="M77" s="244"/>
      <c r="N77" s="244"/>
      <c r="O77" s="269"/>
      <c r="P77" s="232"/>
      <c r="Q77" s="250"/>
      <c r="R77" s="250"/>
      <c r="S77" s="293"/>
      <c r="V77" s="238"/>
    </row>
    <row r="78" spans="1:26" x14ac:dyDescent="0.35">
      <c r="A78" s="197"/>
      <c r="B78" s="241"/>
      <c r="C78" s="125" t="s">
        <v>360</v>
      </c>
      <c r="D78" s="108" t="s">
        <v>281</v>
      </c>
      <c r="E78" s="266"/>
      <c r="F78" s="260"/>
      <c r="G78" s="260"/>
      <c r="H78" s="260"/>
      <c r="I78" s="244"/>
      <c r="J78" s="244"/>
      <c r="K78" s="244"/>
      <c r="L78" s="244"/>
      <c r="M78" s="244"/>
      <c r="N78" s="244"/>
      <c r="O78" s="269"/>
      <c r="P78" s="232"/>
      <c r="Q78" s="250"/>
      <c r="R78" s="250"/>
      <c r="S78" s="293"/>
      <c r="V78" s="238"/>
    </row>
    <row r="79" spans="1:26" x14ac:dyDescent="0.35">
      <c r="A79" s="197"/>
      <c r="B79" s="241"/>
      <c r="C79" s="125" t="s">
        <v>361</v>
      </c>
      <c r="D79" s="108" t="s">
        <v>281</v>
      </c>
      <c r="E79" s="266"/>
      <c r="F79" s="260"/>
      <c r="G79" s="260"/>
      <c r="H79" s="260"/>
      <c r="I79" s="244"/>
      <c r="J79" s="244"/>
      <c r="K79" s="244"/>
      <c r="L79" s="244"/>
      <c r="M79" s="244"/>
      <c r="N79" s="244"/>
      <c r="O79" s="269"/>
      <c r="P79" s="232"/>
      <c r="Q79" s="250"/>
      <c r="R79" s="250"/>
      <c r="S79" s="293"/>
      <c r="V79" s="238"/>
    </row>
    <row r="80" spans="1:26" ht="15" thickBot="1" x14ac:dyDescent="0.4">
      <c r="A80" s="198"/>
      <c r="B80" s="242"/>
      <c r="C80" s="130" t="s">
        <v>362</v>
      </c>
      <c r="D80" s="108" t="s">
        <v>289</v>
      </c>
      <c r="E80" s="267"/>
      <c r="F80" s="261"/>
      <c r="G80" s="261"/>
      <c r="H80" s="261"/>
      <c r="I80" s="256"/>
      <c r="J80" s="256"/>
      <c r="K80" s="256"/>
      <c r="L80" s="256"/>
      <c r="M80" s="256"/>
      <c r="N80" s="256"/>
      <c r="O80" s="270"/>
      <c r="P80" s="248"/>
      <c r="Q80" s="251"/>
      <c r="R80" s="251"/>
      <c r="S80" s="293"/>
      <c r="V80" s="252"/>
    </row>
    <row r="81" spans="1:26"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1</v>
      </c>
      <c r="H81" s="240">
        <f ca="1">COUNTIFS(INDIRECT("RAG!$C$"&amp;$V12&amp;":$BB$"&amp;$V12),H$11,RAG!$C$3:$BB$3,$B81)</f>
        <v>4</v>
      </c>
      <c r="I81" s="243" t="s">
        <v>231</v>
      </c>
      <c r="J81" s="243" t="s">
        <v>231</v>
      </c>
      <c r="K81" s="243" t="s">
        <v>231</v>
      </c>
      <c r="L81" s="243" t="s">
        <v>231</v>
      </c>
      <c r="M81" s="243" t="s">
        <v>231</v>
      </c>
      <c r="N81" s="243" t="s">
        <v>262</v>
      </c>
      <c r="O81" s="246" t="s">
        <v>943</v>
      </c>
      <c r="P81" s="231" t="s">
        <v>289</v>
      </c>
      <c r="Q81" s="234"/>
      <c r="R81" s="234" t="s">
        <v>938</v>
      </c>
      <c r="S81" s="294"/>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54"/>
      <c r="F82" s="241"/>
      <c r="G82" s="241"/>
      <c r="H82" s="241"/>
      <c r="I82" s="244"/>
      <c r="J82" s="244"/>
      <c r="K82" s="244"/>
      <c r="L82" s="244"/>
      <c r="M82" s="244"/>
      <c r="N82" s="244"/>
      <c r="O82" s="187"/>
      <c r="P82" s="232"/>
      <c r="Q82" s="235"/>
      <c r="R82" s="235"/>
      <c r="S82" s="294"/>
      <c r="V82" s="238"/>
    </row>
    <row r="83" spans="1:26" x14ac:dyDescent="0.35">
      <c r="A83" s="201"/>
      <c r="B83" s="241"/>
      <c r="C83" s="125" t="s">
        <v>365</v>
      </c>
      <c r="D83" s="108" t="s">
        <v>289</v>
      </c>
      <c r="E83" s="254"/>
      <c r="F83" s="241"/>
      <c r="G83" s="241"/>
      <c r="H83" s="241"/>
      <c r="I83" s="244"/>
      <c r="J83" s="244"/>
      <c r="K83" s="244"/>
      <c r="L83" s="244"/>
      <c r="M83" s="244"/>
      <c r="N83" s="244"/>
      <c r="O83" s="187"/>
      <c r="P83" s="232"/>
      <c r="Q83" s="235"/>
      <c r="R83" s="235"/>
      <c r="S83" s="294"/>
      <c r="V83" s="238"/>
    </row>
    <row r="84" spans="1:26" x14ac:dyDescent="0.35">
      <c r="A84" s="201"/>
      <c r="B84" s="241"/>
      <c r="C84" s="131" t="s">
        <v>366</v>
      </c>
      <c r="D84" s="108" t="s">
        <v>289</v>
      </c>
      <c r="E84" s="254"/>
      <c r="F84" s="241"/>
      <c r="G84" s="241"/>
      <c r="H84" s="241"/>
      <c r="I84" s="244"/>
      <c r="J84" s="244"/>
      <c r="K84" s="244"/>
      <c r="L84" s="244"/>
      <c r="M84" s="244"/>
      <c r="N84" s="244"/>
      <c r="O84" s="187"/>
      <c r="P84" s="232"/>
      <c r="Q84" s="235"/>
      <c r="R84" s="235"/>
      <c r="S84" s="294"/>
      <c r="V84" s="238"/>
    </row>
    <row r="85" spans="1:26" ht="29" x14ac:dyDescent="0.35">
      <c r="A85" s="201"/>
      <c r="B85" s="241"/>
      <c r="C85" s="131" t="s">
        <v>367</v>
      </c>
      <c r="D85" s="108" t="s">
        <v>289</v>
      </c>
      <c r="E85" s="254"/>
      <c r="F85" s="241"/>
      <c r="G85" s="241"/>
      <c r="H85" s="241"/>
      <c r="I85" s="244"/>
      <c r="J85" s="244"/>
      <c r="K85" s="244"/>
      <c r="L85" s="244"/>
      <c r="M85" s="244"/>
      <c r="N85" s="244"/>
      <c r="O85" s="187"/>
      <c r="P85" s="232"/>
      <c r="Q85" s="235"/>
      <c r="R85" s="235"/>
      <c r="S85" s="294"/>
      <c r="V85" s="238"/>
    </row>
    <row r="86" spans="1:26" ht="29" x14ac:dyDescent="0.35">
      <c r="A86" s="201"/>
      <c r="B86" s="241"/>
      <c r="C86" s="131" t="s">
        <v>368</v>
      </c>
      <c r="D86" s="108" t="s">
        <v>281</v>
      </c>
      <c r="E86" s="254"/>
      <c r="F86" s="241"/>
      <c r="G86" s="241"/>
      <c r="H86" s="241"/>
      <c r="I86" s="244"/>
      <c r="J86" s="244"/>
      <c r="K86" s="244"/>
      <c r="L86" s="244"/>
      <c r="M86" s="244"/>
      <c r="N86" s="244"/>
      <c r="O86" s="187"/>
      <c r="P86" s="232"/>
      <c r="Q86" s="235"/>
      <c r="R86" s="235"/>
      <c r="S86" s="294"/>
      <c r="V86" s="238"/>
    </row>
    <row r="87" spans="1:26" ht="15" thickBot="1" x14ac:dyDescent="0.4">
      <c r="A87" s="200"/>
      <c r="B87" s="242"/>
      <c r="C87" s="129" t="s">
        <v>369</v>
      </c>
      <c r="D87" s="108" t="s">
        <v>289</v>
      </c>
      <c r="E87" s="255"/>
      <c r="F87" s="242"/>
      <c r="G87" s="242"/>
      <c r="H87" s="242"/>
      <c r="I87" s="256"/>
      <c r="J87" s="256"/>
      <c r="K87" s="256"/>
      <c r="L87" s="256"/>
      <c r="M87" s="256"/>
      <c r="N87" s="256"/>
      <c r="O87" s="247"/>
      <c r="P87" s="248"/>
      <c r="Q87" s="258"/>
      <c r="R87" s="258"/>
      <c r="S87" s="294"/>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43" t="s">
        <v>231</v>
      </c>
      <c r="J88" s="243" t="s">
        <v>231</v>
      </c>
      <c r="K88" s="243" t="s">
        <v>231</v>
      </c>
      <c r="L88" s="243" t="s">
        <v>231</v>
      </c>
      <c r="M88" s="243" t="s">
        <v>231</v>
      </c>
      <c r="N88" s="243"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44"/>
      <c r="J89" s="244"/>
      <c r="K89" s="244"/>
      <c r="L89" s="244"/>
      <c r="M89" s="244"/>
      <c r="N89" s="244"/>
      <c r="O89" s="187"/>
      <c r="P89" s="232"/>
      <c r="Q89" s="235"/>
      <c r="R89" s="235"/>
      <c r="S89" s="293"/>
      <c r="V89" s="238"/>
    </row>
    <row r="90" spans="1:26" x14ac:dyDescent="0.35">
      <c r="A90" s="201"/>
      <c r="B90" s="241"/>
      <c r="C90" s="131" t="s">
        <v>373</v>
      </c>
      <c r="D90" s="108" t="s">
        <v>289</v>
      </c>
      <c r="E90" s="254"/>
      <c r="F90" s="241"/>
      <c r="G90" s="241"/>
      <c r="H90" s="241"/>
      <c r="I90" s="244"/>
      <c r="J90" s="244"/>
      <c r="K90" s="244"/>
      <c r="L90" s="244"/>
      <c r="M90" s="244"/>
      <c r="N90" s="244"/>
      <c r="O90" s="187"/>
      <c r="P90" s="232"/>
      <c r="Q90" s="235"/>
      <c r="R90" s="235"/>
      <c r="S90" s="293"/>
      <c r="V90" s="238"/>
    </row>
    <row r="91" spans="1:26" ht="91" customHeight="1" thickBot="1" x14ac:dyDescent="0.4">
      <c r="A91" s="202"/>
      <c r="B91" s="242"/>
      <c r="C91" s="133" t="s">
        <v>374</v>
      </c>
      <c r="D91" s="143" t="s">
        <v>281</v>
      </c>
      <c r="E91" s="255"/>
      <c r="F91" s="242"/>
      <c r="G91" s="242"/>
      <c r="H91" s="242"/>
      <c r="I91" s="245"/>
      <c r="J91" s="245"/>
      <c r="K91" s="245"/>
      <c r="L91" s="245"/>
      <c r="M91" s="245"/>
      <c r="N91" s="245"/>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W4kCXQ/kbM3T1CU5XWUKzXufMqhBulIK9iq36PHVNZ0BbCV02M6qzw3chaLajwDiuVkOHFDNAaE9wJSWvLSaog==" saltValue="/QyRv68gZlEs8+iVFdc9sg==" spinCount="100000" sheet="1" objects="1" scenarios="1"/>
  <autoFilter ref="A11:Q91" xr:uid="{D2C47CAF-421C-4D58-AA7A-22430CCF83D7}"/>
  <mergeCells count="262">
    <mergeCell ref="S12:S21"/>
    <mergeCell ref="S22:S23"/>
    <mergeCell ref="S24:S31"/>
    <mergeCell ref="S32:S39"/>
    <mergeCell ref="S40:S45"/>
    <mergeCell ref="S46:S50"/>
    <mergeCell ref="S51:S52"/>
    <mergeCell ref="S53:S57"/>
    <mergeCell ref="S61:S68"/>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O24:O31"/>
    <mergeCell ref="P24:P31"/>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A46:A50"/>
    <mergeCell ref="B46:B50"/>
    <mergeCell ref="E46:E50"/>
    <mergeCell ref="F46:F50"/>
    <mergeCell ref="G46:G50"/>
    <mergeCell ref="I40:I45"/>
    <mergeCell ref="J40:J45"/>
    <mergeCell ref="K40:K45"/>
    <mergeCell ref="L40:L45"/>
    <mergeCell ref="M40:M45"/>
    <mergeCell ref="N40:N45"/>
    <mergeCell ref="A40:A45"/>
    <mergeCell ref="B40:B45"/>
    <mergeCell ref="E40:E45"/>
    <mergeCell ref="F40:F45"/>
    <mergeCell ref="G40:G45"/>
    <mergeCell ref="H40:H45"/>
    <mergeCell ref="N46:N50"/>
    <mergeCell ref="O46:O50"/>
    <mergeCell ref="Q46:Q50"/>
    <mergeCell ref="R46:R50"/>
    <mergeCell ref="V46:V50"/>
    <mergeCell ref="H46:H50"/>
    <mergeCell ref="I46:I50"/>
    <mergeCell ref="J46:J50"/>
    <mergeCell ref="K46:K50"/>
    <mergeCell ref="L46:L50"/>
    <mergeCell ref="M46:M50"/>
    <mergeCell ref="P46:P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M58:M60"/>
    <mergeCell ref="N58:N60"/>
    <mergeCell ref="A58:A60"/>
    <mergeCell ref="B58:B60"/>
    <mergeCell ref="E58:E60"/>
    <mergeCell ref="F58:F60"/>
    <mergeCell ref="G58:G60"/>
    <mergeCell ref="H58:H60"/>
    <mergeCell ref="N61:N68"/>
    <mergeCell ref="A61:A68"/>
    <mergeCell ref="B61:B68"/>
    <mergeCell ref="E61:E68"/>
    <mergeCell ref="F61:F68"/>
    <mergeCell ref="G61:G68"/>
    <mergeCell ref="I58:I60"/>
    <mergeCell ref="J58:J60"/>
    <mergeCell ref="K58:K60"/>
    <mergeCell ref="L58:L60"/>
    <mergeCell ref="H61:H68"/>
    <mergeCell ref="I61:I68"/>
    <mergeCell ref="J61:J68"/>
    <mergeCell ref="K61:K68"/>
    <mergeCell ref="L61:L68"/>
    <mergeCell ref="M61:M68"/>
    <mergeCell ref="R76:R80"/>
    <mergeCell ref="V76:V80"/>
    <mergeCell ref="O69:O75"/>
    <mergeCell ref="P69:P75"/>
    <mergeCell ref="R69:R75"/>
    <mergeCell ref="V69:V75"/>
    <mergeCell ref="Q69:Q75"/>
    <mergeCell ref="O58:O60"/>
    <mergeCell ref="P58:P60"/>
    <mergeCell ref="Q58:Q60"/>
    <mergeCell ref="R58:R60"/>
    <mergeCell ref="V58:V60"/>
    <mergeCell ref="O61:O68"/>
    <mergeCell ref="P61:P68"/>
    <mergeCell ref="Q61:Q68"/>
    <mergeCell ref="R61:R68"/>
    <mergeCell ref="V61:V68"/>
    <mergeCell ref="S58:S60"/>
    <mergeCell ref="P76:P80"/>
    <mergeCell ref="Q76:Q80"/>
    <mergeCell ref="O76:O80"/>
    <mergeCell ref="S69:S75"/>
    <mergeCell ref="S76:S80"/>
    <mergeCell ref="A69:A75"/>
    <mergeCell ref="B69:B75"/>
    <mergeCell ref="E69:E75"/>
    <mergeCell ref="F69:F75"/>
    <mergeCell ref="G69:G75"/>
    <mergeCell ref="H69:H75"/>
    <mergeCell ref="N76:N80"/>
    <mergeCell ref="A76:A80"/>
    <mergeCell ref="B76:B80"/>
    <mergeCell ref="E76:E80"/>
    <mergeCell ref="F76:F80"/>
    <mergeCell ref="G76:G80"/>
    <mergeCell ref="I69:I75"/>
    <mergeCell ref="J69:J75"/>
    <mergeCell ref="K69:K75"/>
    <mergeCell ref="L69:L75"/>
    <mergeCell ref="K76:K80"/>
    <mergeCell ref="L76:L80"/>
    <mergeCell ref="M76:M80"/>
    <mergeCell ref="H76:H80"/>
    <mergeCell ref="I76:I80"/>
    <mergeCell ref="J76:J80"/>
    <mergeCell ref="M69:M75"/>
    <mergeCell ref="N69:N75"/>
    <mergeCell ref="I81:I87"/>
    <mergeCell ref="J81:J87"/>
    <mergeCell ref="K81:K87"/>
    <mergeCell ref="L81:L87"/>
    <mergeCell ref="A81:A87"/>
    <mergeCell ref="B81:B87"/>
    <mergeCell ref="E81:E87"/>
    <mergeCell ref="F81:F87"/>
    <mergeCell ref="G81:G87"/>
    <mergeCell ref="H81:H87"/>
    <mergeCell ref="H88:H91"/>
    <mergeCell ref="I88:I91"/>
    <mergeCell ref="J88:J91"/>
    <mergeCell ref="K88:K91"/>
    <mergeCell ref="L88:L91"/>
    <mergeCell ref="M88:M91"/>
    <mergeCell ref="A88:A91"/>
    <mergeCell ref="B88:B91"/>
    <mergeCell ref="E88:E91"/>
    <mergeCell ref="F88:F91"/>
    <mergeCell ref="G88:G91"/>
    <mergeCell ref="O81:O87"/>
    <mergeCell ref="P81:P87"/>
    <mergeCell ref="Q81:Q87"/>
    <mergeCell ref="R81:R87"/>
    <mergeCell ref="V81:V87"/>
    <mergeCell ref="M81:M87"/>
    <mergeCell ref="N81:N87"/>
    <mergeCell ref="N88:N91"/>
    <mergeCell ref="O88:O91"/>
    <mergeCell ref="P88:P91"/>
    <mergeCell ref="Q88:Q91"/>
    <mergeCell ref="R88:R91"/>
    <mergeCell ref="V88:V91"/>
    <mergeCell ref="S81:S87"/>
    <mergeCell ref="S88:S91"/>
  </mergeCells>
  <conditionalFormatting sqref="C12:D91">
    <cfRule type="expression" dxfId="2525" priority="7">
      <formula>$D12="No"</formula>
    </cfRule>
  </conditionalFormatting>
  <conditionalFormatting sqref="F12:F91">
    <cfRule type="cellIs" dxfId="2524" priority="21" operator="greaterThan">
      <formula>0</formula>
    </cfRule>
  </conditionalFormatting>
  <conditionalFormatting sqref="G12:G91">
    <cfRule type="cellIs" dxfId="2523" priority="20" operator="greaterThan">
      <formula>0</formula>
    </cfRule>
  </conditionalFormatting>
  <conditionalFormatting sqref="H12:H91">
    <cfRule type="cellIs" dxfId="2522" priority="19" operator="greaterThan">
      <formula>0</formula>
    </cfRule>
  </conditionalFormatting>
  <conditionalFormatting sqref="N12">
    <cfRule type="cellIs" dxfId="2521" priority="8" operator="equal">
      <formula>"Minor Negative"</formula>
    </cfRule>
    <cfRule type="cellIs" dxfId="2520" priority="9" operator="equal">
      <formula>"Significant Negative"</formula>
    </cfRule>
    <cfRule type="cellIs" dxfId="2519" priority="10" operator="equal">
      <formula>"Minor Positive"</formula>
    </cfRule>
    <cfRule type="cellIs" dxfId="2518" priority="11" operator="equal">
      <formula>"Significant Positive"</formula>
    </cfRule>
    <cfRule type="cellIs" dxfId="2517" priority="12" operator="equal">
      <formula>"Neutral"</formula>
    </cfRule>
  </conditionalFormatting>
  <conditionalFormatting sqref="N22">
    <cfRule type="cellIs" dxfId="2516" priority="13" operator="equal">
      <formula>"Significant Negative"</formula>
    </cfRule>
    <cfRule type="cellIs" dxfId="2515" priority="14" operator="equal">
      <formula>"Minor Negative"</formula>
    </cfRule>
    <cfRule type="cellIs" dxfId="2514" priority="15" operator="equal">
      <formula>"Uncertain"</formula>
    </cfRule>
    <cfRule type="cellIs" dxfId="2513" priority="16" operator="equal">
      <formula>"Neutral"</formula>
    </cfRule>
    <cfRule type="cellIs" dxfId="2512" priority="17" operator="equal">
      <formula>"Minor Positive"</formula>
    </cfRule>
    <cfRule type="cellIs" dxfId="2511" priority="18" operator="equal">
      <formula>"Significant Positive"</formula>
    </cfRule>
  </conditionalFormatting>
  <conditionalFormatting sqref="N24">
    <cfRule type="cellIs" dxfId="2510" priority="79" operator="equal">
      <formula>"Significant Positive"</formula>
    </cfRule>
    <cfRule type="cellIs" dxfId="2509" priority="78" operator="equal">
      <formula>"Minor Positive"</formula>
    </cfRule>
    <cfRule type="cellIs" dxfId="2508" priority="77" operator="equal">
      <formula>"Neutral"</formula>
    </cfRule>
    <cfRule type="cellIs" dxfId="2507" priority="76" operator="equal">
      <formula>"Uncertain"</formula>
    </cfRule>
    <cfRule type="cellIs" dxfId="2506" priority="75" operator="equal">
      <formula>"Minor Negative"</formula>
    </cfRule>
    <cfRule type="cellIs" dxfId="2505" priority="74" operator="equal">
      <formula>"Significant Negative"</formula>
    </cfRule>
  </conditionalFormatting>
  <conditionalFormatting sqref="N32">
    <cfRule type="cellIs" dxfId="2504" priority="85" operator="equal">
      <formula>"Significant Positive"</formula>
    </cfRule>
    <cfRule type="cellIs" dxfId="2503" priority="84" operator="equal">
      <formula>"Minor Positive"</formula>
    </cfRule>
    <cfRule type="cellIs" dxfId="2502" priority="83" operator="equal">
      <formula>"Neutral"</formula>
    </cfRule>
    <cfRule type="cellIs" dxfId="2501" priority="81" operator="equal">
      <formula>"Minor Negative"</formula>
    </cfRule>
    <cfRule type="cellIs" dxfId="2500" priority="80" operator="equal">
      <formula>"Significant Negative"</formula>
    </cfRule>
    <cfRule type="cellIs" dxfId="2499" priority="82" operator="equal">
      <formula>"Uncertain"</formula>
    </cfRule>
  </conditionalFormatting>
  <conditionalFormatting sqref="N40">
    <cfRule type="cellIs" dxfId="2498" priority="48" operator="equal">
      <formula>"Significant Negative"</formula>
    </cfRule>
    <cfRule type="cellIs" dxfId="2497" priority="49" operator="equal">
      <formula>"Minor Negative"</formula>
    </cfRule>
    <cfRule type="cellIs" dxfId="2496" priority="50" operator="equal">
      <formula>"Uncertain"</formula>
    </cfRule>
    <cfRule type="cellIs" dxfId="2495" priority="51" operator="equal">
      <formula>"Neutral"</formula>
    </cfRule>
    <cfRule type="cellIs" dxfId="2494" priority="52" operator="equal">
      <formula>"Minor Positive"</formula>
    </cfRule>
    <cfRule type="cellIs" dxfId="2493" priority="53" operator="equal">
      <formula>"Significant Positive"</formula>
    </cfRule>
  </conditionalFormatting>
  <conditionalFormatting sqref="N46">
    <cfRule type="cellIs" dxfId="2492" priority="91" operator="equal">
      <formula>"Significant Positive"</formula>
    </cfRule>
    <cfRule type="cellIs" dxfId="2491" priority="90" operator="equal">
      <formula>"Minor Positive"</formula>
    </cfRule>
    <cfRule type="cellIs" dxfId="2490" priority="86" operator="equal">
      <formula>"Significant Negative"</formula>
    </cfRule>
    <cfRule type="cellIs" dxfId="2489" priority="87" operator="equal">
      <formula>"Minor Negative"</formula>
    </cfRule>
    <cfRule type="cellIs" dxfId="2488" priority="88" operator="equal">
      <formula>"Uncertain"</formula>
    </cfRule>
    <cfRule type="cellIs" dxfId="2487" priority="89" operator="equal">
      <formula>"Neutral"</formula>
    </cfRule>
  </conditionalFormatting>
  <conditionalFormatting sqref="N51">
    <cfRule type="cellIs" dxfId="2486" priority="94" operator="equal">
      <formula>"Uncertain"</formula>
    </cfRule>
    <cfRule type="cellIs" dxfId="2485" priority="93" operator="equal">
      <formula>"Minor Negative"</formula>
    </cfRule>
    <cfRule type="cellIs" dxfId="2484" priority="92" operator="equal">
      <formula>"Significant Negative"</formula>
    </cfRule>
    <cfRule type="cellIs" dxfId="2483" priority="95" operator="equal">
      <formula>"Neutral"</formula>
    </cfRule>
    <cfRule type="cellIs" dxfId="2482" priority="96" operator="equal">
      <formula>"Minor Positive"</formula>
    </cfRule>
    <cfRule type="cellIs" dxfId="2481" priority="97" operator="equal">
      <formula>"Significant Positive"</formula>
    </cfRule>
  </conditionalFormatting>
  <conditionalFormatting sqref="N53">
    <cfRule type="cellIs" dxfId="2480" priority="98" operator="equal">
      <formula>"Significant Negative"</formula>
    </cfRule>
    <cfRule type="cellIs" dxfId="2479" priority="99" operator="equal">
      <formula>"Minor Negative"</formula>
    </cfRule>
    <cfRule type="cellIs" dxfId="2478" priority="100" operator="equal">
      <formula>"Uncertain"</formula>
    </cfRule>
    <cfRule type="cellIs" dxfId="2477" priority="101" operator="equal">
      <formula>"Neutral"</formula>
    </cfRule>
    <cfRule type="cellIs" dxfId="2476" priority="102" operator="equal">
      <formula>"Minor Positive"</formula>
    </cfRule>
    <cfRule type="cellIs" dxfId="2475" priority="103" operator="equal">
      <formula>"Significant Positive"</formula>
    </cfRule>
  </conditionalFormatting>
  <conditionalFormatting sqref="N58">
    <cfRule type="cellIs" dxfId="2474" priority="22" operator="equal">
      <formula>"Significant Negative"</formula>
    </cfRule>
    <cfRule type="cellIs" dxfId="2473" priority="23" operator="equal">
      <formula>"Minor Negative"</formula>
    </cfRule>
    <cfRule type="cellIs" dxfId="2472" priority="24" operator="equal">
      <formula>"Uncertain"</formula>
    </cfRule>
    <cfRule type="cellIs" dxfId="2471" priority="25" operator="equal">
      <formula>"Neutral"</formula>
    </cfRule>
    <cfRule type="cellIs" dxfId="2470" priority="26" operator="equal">
      <formula>"Minor Positive"</formula>
    </cfRule>
    <cfRule type="cellIs" dxfId="2469" priority="27" operator="equal">
      <formula>"Significant Positive"</formula>
    </cfRule>
  </conditionalFormatting>
  <conditionalFormatting sqref="N61">
    <cfRule type="cellIs" dxfId="2468" priority="33" operator="equal">
      <formula>"Uncertain"</formula>
    </cfRule>
    <cfRule type="cellIs" dxfId="2467" priority="32" operator="equal">
      <formula>"Minor Negative"</formula>
    </cfRule>
    <cfRule type="cellIs" dxfId="2466" priority="31" operator="equal">
      <formula>"Significant Negative"</formula>
    </cfRule>
    <cfRule type="cellIs" dxfId="2465" priority="36" operator="equal">
      <formula>"Significant Positive"</formula>
    </cfRule>
    <cfRule type="cellIs" dxfId="2464" priority="35" operator="equal">
      <formula>"Minor Positive"</formula>
    </cfRule>
    <cfRule type="cellIs" dxfId="2463" priority="34" operator="equal">
      <formula>"Neutral"</formula>
    </cfRule>
  </conditionalFormatting>
  <conditionalFormatting sqref="N69">
    <cfRule type="cellIs" dxfId="2462" priority="39" operator="equal">
      <formula>"Uncertain"</formula>
    </cfRule>
    <cfRule type="cellIs" dxfId="2461" priority="38" operator="equal">
      <formula>"Minor Negative"</formula>
    </cfRule>
    <cfRule type="cellIs" dxfId="2460" priority="37" operator="equal">
      <formula>"Significant Negative"</formula>
    </cfRule>
    <cfRule type="cellIs" dxfId="2459" priority="42" operator="equal">
      <formula>"Significant Positive"</formula>
    </cfRule>
    <cfRule type="cellIs" dxfId="2458" priority="41" operator="equal">
      <formula>"Minor Positive"</formula>
    </cfRule>
    <cfRule type="cellIs" dxfId="2457" priority="40" operator="equal">
      <formula>"Neutral"</formula>
    </cfRule>
  </conditionalFormatting>
  <conditionalFormatting sqref="N76">
    <cfRule type="cellIs" dxfId="2456" priority="122" operator="equal">
      <formula>"Significant Negative"</formula>
    </cfRule>
    <cfRule type="cellIs" dxfId="2455" priority="123" operator="equal">
      <formula>"Minor Negative"</formula>
    </cfRule>
    <cfRule type="cellIs" dxfId="2454" priority="124" operator="equal">
      <formula>"Uncertain"</formula>
    </cfRule>
    <cfRule type="cellIs" dxfId="2453" priority="125" operator="equal">
      <formula>"Neutral"</formula>
    </cfRule>
    <cfRule type="cellIs" dxfId="2452" priority="126" operator="equal">
      <formula>"Minor Positive"</formula>
    </cfRule>
    <cfRule type="cellIs" dxfId="2451" priority="127" operator="equal">
      <formula>"Significant Positive"</formula>
    </cfRule>
  </conditionalFormatting>
  <conditionalFormatting sqref="N81">
    <cfRule type="cellIs" dxfId="2450" priority="6" operator="equal">
      <formula>"Significant Positive"</formula>
    </cfRule>
    <cfRule type="cellIs" dxfId="2449" priority="5" operator="equal">
      <formula>"Minor Positive"</formula>
    </cfRule>
    <cfRule type="cellIs" dxfId="2448" priority="4" operator="equal">
      <formula>"Neutral"</formula>
    </cfRule>
    <cfRule type="cellIs" dxfId="2447" priority="3" operator="equal">
      <formula>"Uncertain"</formula>
    </cfRule>
    <cfRule type="cellIs" dxfId="2446" priority="2" operator="equal">
      <formula>"Minor Negative"</formula>
    </cfRule>
    <cfRule type="cellIs" dxfId="2445" priority="1" operator="equal">
      <formula>"Significant Negative"</formula>
    </cfRule>
  </conditionalFormatting>
  <conditionalFormatting sqref="N88">
    <cfRule type="cellIs" dxfId="2444" priority="134" operator="equal">
      <formula>"Significant Negative"</formula>
    </cfRule>
    <cfRule type="cellIs" dxfId="2443" priority="135" operator="equal">
      <formula>"Minor Negative"</formula>
    </cfRule>
    <cfRule type="cellIs" dxfId="2442" priority="136" operator="equal">
      <formula>"Uncertain"</formula>
    </cfRule>
    <cfRule type="cellIs" dxfId="2441" priority="137" operator="equal">
      <formula>"Neutral"</formula>
    </cfRule>
    <cfRule type="cellIs" dxfId="2440" priority="138" operator="equal">
      <formula>"Minor Positive"</formula>
    </cfRule>
    <cfRule type="cellIs" dxfId="2439" priority="139" operator="equal">
      <formula>"Significant Positive"</formula>
    </cfRule>
  </conditionalFormatting>
  <dataValidations count="9">
    <dataValidation type="list" allowBlank="1" showInputMessage="1" showErrorMessage="1" sqref="M12:M91" xr:uid="{2791F822-E918-47E5-B7E9-250C25B88B18}">
      <formula1>"Permanent/Irreversible,Permanant/Reversible,Temporary/Irreversible,Temporary/Reversible,N/A"</formula1>
    </dataValidation>
    <dataValidation type="list" allowBlank="1" showInputMessage="1" showErrorMessage="1" sqref="P88:P91" xr:uid="{7A2D0867-5EE2-46A8-A6F0-5168DB7E06B3}">
      <formula1>"Yes,No"</formula1>
    </dataValidation>
    <dataValidation type="list" allowBlank="1" showInputMessage="1" showErrorMessage="1" sqref="N22:N80 N88:N91 N12" xr:uid="{91045B21-283D-4741-AFEC-7CD8A8827741}">
      <formula1>"Significant Positive,Minor Positive,Neutral,Uncertain,Minor Negative,Significant Negative"</formula1>
    </dataValidation>
    <dataValidation type="list" allowBlank="1" showInputMessage="1" showErrorMessage="1" sqref="L12 L22:L91" xr:uid="{62A001EC-BC38-443E-8174-23945D0BAD36}">
      <formula1>"Localised,District-wide,Regional,National,N/A"</formula1>
    </dataValidation>
    <dataValidation type="list" allowBlank="1" showInputMessage="1" showErrorMessage="1" sqref="K12 K22:K91" xr:uid="{1F5097E9-BC22-459C-AD1A-4C4C82067AD4}">
      <formula1>"Short(&lt;5yrs),Short/Medium,Medium(10yrs),Medium/Long,Long(20+yrs),N/A"</formula1>
    </dataValidation>
    <dataValidation type="list" allowBlank="1" showInputMessage="1" showErrorMessage="1" sqref="J12 J22:J91" xr:uid="{D00846CF-43B9-4AB5-9DED-F51EE86E7448}">
      <formula1>"Low,Medium,High,N/A"</formula1>
    </dataValidation>
    <dataValidation type="list" allowBlank="1" showInputMessage="1" showErrorMessage="1" sqref="I12:I91" xr:uid="{00D8B889-E6ED-4D92-898B-2E5DD058DB8C}">
      <formula1>"Direct,Indirect,N/A"</formula1>
    </dataValidation>
    <dataValidation type="list" allowBlank="1" showInputMessage="1" showErrorMessage="1" sqref="D12:D91" xr:uid="{952D3CEE-97E4-45C9-8A68-BEB7E1DE9C1B}">
      <formula1>"Yes, No"</formula1>
    </dataValidation>
    <dataValidation type="list" allowBlank="1" showInputMessage="1" showErrorMessage="1" sqref="N81:N87" xr:uid="{EEC7D411-A87A-482E-8271-E69A16799FD9}">
      <formula1>"Significant Positive,Minor Positive,Neutral,Uncertain,Minor Negative, Significant Negative"</formula1>
    </dataValidation>
  </dataValidations>
  <pageMargins left="0.7" right="0.7" top="0.75" bottom="0.75" header="0.3" footer="0.3"/>
  <pageSetup orientation="portrait" horizontalDpi="4294967293" verticalDpi="4294967293"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589C2-C418-4477-84F0-FEE851F84264}">
  <sheetPr codeName="Sheet18"/>
  <dimension ref="A1:Z94"/>
  <sheetViews>
    <sheetView topLeftCell="C57" zoomScale="60" zoomScaleNormal="60" workbookViewId="0">
      <selection activeCell="Q81" sqref="Q81:Q87"/>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35.1796875" customWidth="1"/>
    <col min="18" max="18" width="36.1796875" customWidth="1"/>
    <col min="19" max="19" width="18.45312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163</v>
      </c>
      <c r="D1" s="192"/>
      <c r="E1" s="137"/>
      <c r="F1" s="137"/>
      <c r="G1" s="137"/>
      <c r="H1" s="137"/>
      <c r="I1" s="112"/>
      <c r="J1" s="112"/>
      <c r="K1" s="112"/>
      <c r="M1" s="113"/>
      <c r="N1" s="113"/>
      <c r="O1" s="113"/>
    </row>
    <row r="2" spans="1:26" x14ac:dyDescent="0.35">
      <c r="A2" s="74" t="s">
        <v>24</v>
      </c>
      <c r="B2" s="114"/>
      <c r="C2" s="187" t="s">
        <v>407</v>
      </c>
      <c r="D2" s="187"/>
      <c r="E2" s="138"/>
      <c r="F2" s="138"/>
      <c r="G2" s="138"/>
      <c r="H2" s="138"/>
      <c r="M2" s="115"/>
      <c r="N2" s="115"/>
      <c r="O2" s="115"/>
    </row>
    <row r="3" spans="1:26" x14ac:dyDescent="0.35">
      <c r="A3" s="75" t="s">
        <v>25</v>
      </c>
      <c r="B3" s="116"/>
      <c r="C3" s="247" t="s">
        <v>269</v>
      </c>
      <c r="D3" s="247"/>
      <c r="E3" s="138"/>
      <c r="F3" s="138"/>
      <c r="G3" s="138"/>
      <c r="H3" s="138"/>
      <c r="M3" s="115"/>
      <c r="N3" s="115"/>
      <c r="O3" s="115"/>
    </row>
    <row r="4" spans="1:26" ht="17.25" customHeight="1" x14ac:dyDescent="0.35">
      <c r="A4" s="135" t="s">
        <v>26</v>
      </c>
      <c r="B4" s="136"/>
      <c r="C4" s="290" t="s">
        <v>625</v>
      </c>
      <c r="D4" s="290"/>
      <c r="E4" s="134"/>
      <c r="F4" s="134"/>
      <c r="G4" s="134"/>
      <c r="H4" s="134"/>
      <c r="M4" s="115"/>
      <c r="N4" s="115"/>
      <c r="O4" s="115"/>
    </row>
    <row r="5" spans="1:26" ht="17.25" customHeight="1" x14ac:dyDescent="0.35">
      <c r="A5" s="75" t="s">
        <v>27</v>
      </c>
      <c r="B5" s="136"/>
      <c r="C5" s="175">
        <v>5.74</v>
      </c>
      <c r="D5" s="177"/>
      <c r="E5" s="134"/>
      <c r="F5" s="134"/>
      <c r="G5" s="134"/>
      <c r="H5" s="134"/>
      <c r="M5" s="115"/>
      <c r="N5" s="115"/>
      <c r="O5" s="115"/>
    </row>
    <row r="6" spans="1:26" ht="78.650000000000006" customHeight="1" x14ac:dyDescent="0.35">
      <c r="A6" s="75" t="s">
        <v>28</v>
      </c>
      <c r="B6" s="136"/>
      <c r="C6" s="175" t="s">
        <v>626</v>
      </c>
      <c r="D6" s="177"/>
      <c r="E6" s="134"/>
      <c r="F6" s="134"/>
      <c r="G6" s="134"/>
      <c r="H6" s="134"/>
      <c r="M6" s="115"/>
      <c r="N6" s="115"/>
      <c r="O6" s="115"/>
    </row>
    <row r="7" spans="1:26" ht="17.25" customHeight="1" x14ac:dyDescent="0.35">
      <c r="A7" s="75" t="s">
        <v>29</v>
      </c>
      <c r="B7" s="136"/>
      <c r="C7" s="175" t="s">
        <v>408</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30" customHeight="1" x14ac:dyDescent="0.35">
      <c r="A12" s="196" t="s">
        <v>68</v>
      </c>
      <c r="B12" s="287" t="s">
        <v>95</v>
      </c>
      <c r="C12" s="119" t="s">
        <v>280</v>
      </c>
      <c r="D12" s="119" t="s">
        <v>281</v>
      </c>
      <c r="E12" s="266" t="s">
        <v>281</v>
      </c>
      <c r="F12" s="260">
        <f ca="1">COUNTIFS(INDIRECT("RAG!$C$"&amp;$V12&amp;":$BB$"&amp;$V12),F$11,RAG!$C$3:$BB$3,$B12)</f>
        <v>0</v>
      </c>
      <c r="G12" s="279">
        <f ca="1">COUNTIFS(INDIRECT("RAG!$C$"&amp;$V12&amp;":$BB$"&amp;$V12),G$11,RAG!$C$3:$BB$3,$B12)</f>
        <v>1</v>
      </c>
      <c r="H12" s="279">
        <f ca="1">COUNTIFS(INDIRECT("RAG!$C$"&amp;$V12&amp;":$BB$"&amp;$V12),H$11,RAG!$C$3:$BB$3,$B12)</f>
        <v>2</v>
      </c>
      <c r="I12" s="283" t="s">
        <v>282</v>
      </c>
      <c r="J12" s="283" t="s">
        <v>335</v>
      </c>
      <c r="K12" s="283" t="s">
        <v>284</v>
      </c>
      <c r="L12" s="283" t="s">
        <v>285</v>
      </c>
      <c r="M12" s="283" t="s">
        <v>286</v>
      </c>
      <c r="N12" s="256" t="s">
        <v>287</v>
      </c>
      <c r="O12" s="246" t="s">
        <v>816</v>
      </c>
      <c r="P12" s="277" t="s">
        <v>281</v>
      </c>
      <c r="Q12" s="249"/>
      <c r="R12" s="249"/>
      <c r="S12" s="293"/>
      <c r="V12" s="237">
        <f>MATCH(C1, RAG!$B$1:B$56, 0)</f>
        <v>19</v>
      </c>
      <c r="Z12" t="str">
        <f>IF(R12&gt;0,B12&amp;":"&amp;R12&amp;"
","")</f>
        <v/>
      </c>
    </row>
    <row r="13" spans="1:26" x14ac:dyDescent="0.35">
      <c r="A13" s="197"/>
      <c r="B13" s="288"/>
      <c r="C13" s="108" t="s">
        <v>288</v>
      </c>
      <c r="D13" s="108" t="s">
        <v>289</v>
      </c>
      <c r="E13" s="266"/>
      <c r="F13" s="260"/>
      <c r="G13" s="260"/>
      <c r="H13" s="260"/>
      <c r="I13" s="284"/>
      <c r="J13" s="284"/>
      <c r="K13" s="284"/>
      <c r="L13" s="284"/>
      <c r="M13" s="284"/>
      <c r="N13" s="282"/>
      <c r="O13" s="187"/>
      <c r="P13" s="278"/>
      <c r="Q13" s="250"/>
      <c r="R13" s="250"/>
      <c r="S13" s="293"/>
      <c r="V13" s="238"/>
    </row>
    <row r="14" spans="1:26" x14ac:dyDescent="0.35">
      <c r="A14" s="197"/>
      <c r="B14" s="288"/>
      <c r="C14" s="108" t="s">
        <v>290</v>
      </c>
      <c r="D14" s="108" t="s">
        <v>289</v>
      </c>
      <c r="E14" s="266"/>
      <c r="F14" s="260"/>
      <c r="G14" s="260"/>
      <c r="H14" s="260"/>
      <c r="I14" s="284"/>
      <c r="J14" s="284"/>
      <c r="K14" s="284"/>
      <c r="L14" s="284"/>
      <c r="M14" s="284"/>
      <c r="N14" s="282"/>
      <c r="O14" s="187"/>
      <c r="P14" s="278"/>
      <c r="Q14" s="250"/>
      <c r="R14" s="250"/>
      <c r="S14" s="293"/>
      <c r="V14" s="238"/>
    </row>
    <row r="15" spans="1:26" x14ac:dyDescent="0.35">
      <c r="A15" s="197"/>
      <c r="B15" s="288"/>
      <c r="C15" s="108" t="s">
        <v>291</v>
      </c>
      <c r="D15" s="108" t="s">
        <v>289</v>
      </c>
      <c r="E15" s="266"/>
      <c r="F15" s="260"/>
      <c r="G15" s="260"/>
      <c r="H15" s="260"/>
      <c r="I15" s="284"/>
      <c r="J15" s="284"/>
      <c r="K15" s="284"/>
      <c r="L15" s="284"/>
      <c r="M15" s="284"/>
      <c r="N15" s="282"/>
      <c r="O15" s="187"/>
      <c r="P15" s="278"/>
      <c r="Q15" s="250"/>
      <c r="R15" s="250"/>
      <c r="S15" s="293"/>
      <c r="V15" s="238"/>
    </row>
    <row r="16" spans="1:26" ht="14.5" customHeight="1" x14ac:dyDescent="0.35">
      <c r="A16" s="197"/>
      <c r="B16" s="288"/>
      <c r="C16" s="108" t="s">
        <v>292</v>
      </c>
      <c r="D16" s="108" t="s">
        <v>281</v>
      </c>
      <c r="E16" s="266"/>
      <c r="F16" s="260"/>
      <c r="G16" s="260"/>
      <c r="H16" s="260"/>
      <c r="I16" s="284"/>
      <c r="J16" s="284"/>
      <c r="K16" s="284"/>
      <c r="L16" s="284"/>
      <c r="M16" s="284"/>
      <c r="N16" s="282"/>
      <c r="O16" s="187"/>
      <c r="P16" s="278"/>
      <c r="Q16" s="250"/>
      <c r="R16" s="250"/>
      <c r="S16" s="293"/>
      <c r="V16" s="238"/>
    </row>
    <row r="17" spans="1:26" x14ac:dyDescent="0.35">
      <c r="A17" s="197"/>
      <c r="B17" s="288"/>
      <c r="C17" s="108" t="s">
        <v>293</v>
      </c>
      <c r="D17" s="108" t="s">
        <v>281</v>
      </c>
      <c r="E17" s="266"/>
      <c r="F17" s="260"/>
      <c r="G17" s="260"/>
      <c r="H17" s="260"/>
      <c r="I17" s="284"/>
      <c r="J17" s="284"/>
      <c r="K17" s="284"/>
      <c r="L17" s="284"/>
      <c r="M17" s="284"/>
      <c r="N17" s="282"/>
      <c r="O17" s="187"/>
      <c r="P17" s="278"/>
      <c r="Q17" s="250"/>
      <c r="R17" s="250"/>
      <c r="S17" s="293"/>
      <c r="V17" s="238"/>
    </row>
    <row r="18" spans="1:26" ht="14.5" customHeight="1" x14ac:dyDescent="0.35">
      <c r="A18" s="197"/>
      <c r="B18" s="288"/>
      <c r="C18" s="108" t="s">
        <v>294</v>
      </c>
      <c r="D18" s="108" t="s">
        <v>281</v>
      </c>
      <c r="E18" s="266"/>
      <c r="F18" s="260"/>
      <c r="G18" s="260"/>
      <c r="H18" s="260"/>
      <c r="I18" s="284"/>
      <c r="J18" s="284"/>
      <c r="K18" s="284"/>
      <c r="L18" s="284"/>
      <c r="M18" s="284"/>
      <c r="N18" s="282"/>
      <c r="O18" s="187"/>
      <c r="P18" s="278"/>
      <c r="Q18" s="250"/>
      <c r="R18" s="250"/>
      <c r="S18" s="293"/>
      <c r="V18" s="238"/>
    </row>
    <row r="19" spans="1:26" x14ac:dyDescent="0.35">
      <c r="A19" s="197"/>
      <c r="B19" s="288"/>
      <c r="C19" s="108" t="s">
        <v>295</v>
      </c>
      <c r="D19" s="108" t="s">
        <v>289</v>
      </c>
      <c r="E19" s="266"/>
      <c r="F19" s="260"/>
      <c r="G19" s="260"/>
      <c r="H19" s="260"/>
      <c r="I19" s="284"/>
      <c r="J19" s="284"/>
      <c r="K19" s="284"/>
      <c r="L19" s="284"/>
      <c r="M19" s="284"/>
      <c r="N19" s="282"/>
      <c r="O19" s="187"/>
      <c r="P19" s="278"/>
      <c r="Q19" s="250"/>
      <c r="R19" s="250"/>
      <c r="S19" s="293"/>
      <c r="V19" s="238"/>
    </row>
    <row r="20" spans="1:26" ht="29" x14ac:dyDescent="0.35">
      <c r="A20" s="197"/>
      <c r="B20" s="288"/>
      <c r="C20" s="108" t="s">
        <v>296</v>
      </c>
      <c r="D20" s="108" t="s">
        <v>289</v>
      </c>
      <c r="E20" s="266"/>
      <c r="F20" s="260"/>
      <c r="G20" s="260"/>
      <c r="H20" s="260"/>
      <c r="I20" s="284"/>
      <c r="J20" s="284"/>
      <c r="K20" s="284"/>
      <c r="L20" s="284"/>
      <c r="M20" s="284"/>
      <c r="N20" s="282"/>
      <c r="O20" s="187"/>
      <c r="P20" s="278"/>
      <c r="Q20" s="250"/>
      <c r="R20" s="250"/>
      <c r="S20" s="293"/>
      <c r="V20" s="238"/>
    </row>
    <row r="21" spans="1:26" ht="15" thickBot="1" x14ac:dyDescent="0.4">
      <c r="A21" s="198"/>
      <c r="B21" s="289"/>
      <c r="C21" s="121" t="s">
        <v>297</v>
      </c>
      <c r="D21" s="108" t="s">
        <v>281</v>
      </c>
      <c r="E21" s="267"/>
      <c r="F21" s="261"/>
      <c r="G21" s="261"/>
      <c r="H21" s="261"/>
      <c r="I21" s="285"/>
      <c r="J21" s="285"/>
      <c r="K21" s="285"/>
      <c r="L21" s="285"/>
      <c r="M21" s="285"/>
      <c r="N21" s="281"/>
      <c r="O21" s="247"/>
      <c r="P21" s="279"/>
      <c r="Q21" s="251"/>
      <c r="R21" s="251"/>
      <c r="S21" s="293"/>
      <c r="V21" s="252"/>
    </row>
    <row r="22" spans="1:26" ht="39" customHeight="1" x14ac:dyDescent="0.35">
      <c r="A22" s="199" t="s">
        <v>71</v>
      </c>
      <c r="B22" s="240" t="s">
        <v>96</v>
      </c>
      <c r="C22" s="119" t="s">
        <v>298</v>
      </c>
      <c r="D22" s="119" t="s">
        <v>281</v>
      </c>
      <c r="E22" s="265" t="s">
        <v>281</v>
      </c>
      <c r="F22" s="259">
        <f ca="1">COUNTIFS(INDIRECT("RAG!$C$"&amp;$V12&amp;":$BB$"&amp;$V12),F$11,RAG!$C$3:$BB$3,$B22)</f>
        <v>0</v>
      </c>
      <c r="G22" s="259">
        <f ca="1">COUNTIFS(INDIRECT("RAG!$C$"&amp;$V12&amp;":$BB$"&amp;$V12),G$11,RAG!$C$3:$BB$3,$B22)</f>
        <v>0</v>
      </c>
      <c r="H22" s="259">
        <f ca="1">COUNTIFS(INDIRECT("RAG!$C$"&amp;$V12&amp;":$BB$"&amp;$V12),H$11,RAG!$C$3:$BB$3,$B22)</f>
        <v>2</v>
      </c>
      <c r="I22" s="283" t="s">
        <v>282</v>
      </c>
      <c r="J22" s="280" t="s">
        <v>335</v>
      </c>
      <c r="K22" s="280" t="s">
        <v>299</v>
      </c>
      <c r="L22" s="280" t="s">
        <v>285</v>
      </c>
      <c r="M22" s="280" t="s">
        <v>286</v>
      </c>
      <c r="N22" s="243" t="s">
        <v>287</v>
      </c>
      <c r="O22" s="246" t="s">
        <v>409</v>
      </c>
      <c r="P22" s="277" t="s">
        <v>281</v>
      </c>
      <c r="Q22" s="249"/>
      <c r="R22" s="249"/>
      <c r="S22" s="293"/>
      <c r="V22" s="237"/>
      <c r="Z22" t="str">
        <f>IF(R22&gt;0,B22&amp;":"&amp;R22&amp;"
","")</f>
        <v/>
      </c>
    </row>
    <row r="23" spans="1:26" ht="73.5" customHeight="1" thickBot="1" x14ac:dyDescent="0.4">
      <c r="A23" s="200"/>
      <c r="B23" s="242"/>
      <c r="C23" s="121" t="s">
        <v>301</v>
      </c>
      <c r="D23" s="108" t="s">
        <v>289</v>
      </c>
      <c r="E23" s="267"/>
      <c r="F23" s="261"/>
      <c r="G23" s="261"/>
      <c r="H23" s="261"/>
      <c r="I23" s="284"/>
      <c r="J23" s="281"/>
      <c r="K23" s="281"/>
      <c r="L23" s="281"/>
      <c r="M23" s="281"/>
      <c r="N23" s="256"/>
      <c r="O23" s="247"/>
      <c r="P23" s="279"/>
      <c r="Q23" s="251"/>
      <c r="R23" s="251"/>
      <c r="S23" s="293"/>
      <c r="V23" s="252"/>
    </row>
    <row r="24" spans="1:26" ht="72.5" x14ac:dyDescent="0.35">
      <c r="A24" s="196" t="s">
        <v>72</v>
      </c>
      <c r="B24" s="240" t="s">
        <v>97</v>
      </c>
      <c r="C24" s="122" t="s">
        <v>302</v>
      </c>
      <c r="D24" s="119" t="s">
        <v>281</v>
      </c>
      <c r="E24" s="253" t="s">
        <v>281</v>
      </c>
      <c r="F24" s="240">
        <f ca="1">COUNTIFS(INDIRECT("RAG!$C$"&amp;$V12&amp;":$BB$"&amp;$V12),F$11,RAG!$C$3:$BB$3,$B24)</f>
        <v>0</v>
      </c>
      <c r="G24" s="240">
        <f ca="1">COUNTIFS(INDIRECT("RAG!$C$"&amp;$V12&amp;":$BB$"&amp;$V12),G$11,RAG!$C$3:$BB$3,$B24)</f>
        <v>2</v>
      </c>
      <c r="H24" s="240">
        <f ca="1">COUNTIFS(INDIRECT("RAG!$C$"&amp;$V12&amp;":$BB$"&amp;$V12),H$11,RAG!$C$3:$BB$3,$B24)</f>
        <v>4</v>
      </c>
      <c r="I24" s="243" t="s">
        <v>282</v>
      </c>
      <c r="J24" s="243" t="s">
        <v>335</v>
      </c>
      <c r="K24" s="243" t="s">
        <v>284</v>
      </c>
      <c r="L24" s="243" t="s">
        <v>285</v>
      </c>
      <c r="M24" s="243" t="s">
        <v>286</v>
      </c>
      <c r="N24" s="243" t="s">
        <v>261</v>
      </c>
      <c r="O24" s="246" t="s">
        <v>817</v>
      </c>
      <c r="P24" s="277" t="s">
        <v>289</v>
      </c>
      <c r="Q24" s="249"/>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44"/>
      <c r="J25" s="244"/>
      <c r="K25" s="244"/>
      <c r="L25" s="244"/>
      <c r="M25" s="244"/>
      <c r="N25" s="244"/>
      <c r="O25" s="187"/>
      <c r="P25" s="278"/>
      <c r="Q25" s="250"/>
      <c r="R25" s="235"/>
      <c r="S25" s="293"/>
      <c r="V25" s="238"/>
    </row>
    <row r="26" spans="1:26" x14ac:dyDescent="0.35">
      <c r="A26" s="197"/>
      <c r="B26" s="241"/>
      <c r="C26" s="81" t="s">
        <v>304</v>
      </c>
      <c r="D26" s="108" t="s">
        <v>281</v>
      </c>
      <c r="E26" s="254"/>
      <c r="F26" s="241"/>
      <c r="G26" s="241"/>
      <c r="H26" s="241"/>
      <c r="I26" s="244"/>
      <c r="J26" s="244"/>
      <c r="K26" s="244"/>
      <c r="L26" s="244"/>
      <c r="M26" s="244"/>
      <c r="N26" s="244"/>
      <c r="O26" s="187"/>
      <c r="P26" s="278"/>
      <c r="Q26" s="250"/>
      <c r="R26" s="235"/>
      <c r="S26" s="293"/>
      <c r="V26" s="238"/>
    </row>
    <row r="27" spans="1:26" x14ac:dyDescent="0.35">
      <c r="A27" s="197"/>
      <c r="B27" s="241"/>
      <c r="C27" s="81" t="s">
        <v>305</v>
      </c>
      <c r="D27" s="108" t="s">
        <v>289</v>
      </c>
      <c r="E27" s="254"/>
      <c r="F27" s="241"/>
      <c r="G27" s="241"/>
      <c r="H27" s="241"/>
      <c r="I27" s="244"/>
      <c r="J27" s="244"/>
      <c r="K27" s="244"/>
      <c r="L27" s="244"/>
      <c r="M27" s="244"/>
      <c r="N27" s="244"/>
      <c r="O27" s="187"/>
      <c r="P27" s="278"/>
      <c r="Q27" s="250"/>
      <c r="R27" s="235"/>
      <c r="S27" s="293"/>
      <c r="V27" s="238"/>
    </row>
    <row r="28" spans="1:26" x14ac:dyDescent="0.35">
      <c r="A28" s="197"/>
      <c r="B28" s="241"/>
      <c r="C28" s="81" t="s">
        <v>306</v>
      </c>
      <c r="D28" s="108" t="s">
        <v>289</v>
      </c>
      <c r="E28" s="254"/>
      <c r="F28" s="241"/>
      <c r="G28" s="241"/>
      <c r="H28" s="241"/>
      <c r="I28" s="244"/>
      <c r="J28" s="244"/>
      <c r="K28" s="244"/>
      <c r="L28" s="244"/>
      <c r="M28" s="244"/>
      <c r="N28" s="244"/>
      <c r="O28" s="187"/>
      <c r="P28" s="278"/>
      <c r="Q28" s="250"/>
      <c r="R28" s="235"/>
      <c r="S28" s="293"/>
      <c r="V28" s="238"/>
    </row>
    <row r="29" spans="1:26" ht="29.15" customHeight="1" x14ac:dyDescent="0.35">
      <c r="A29" s="197"/>
      <c r="B29" s="241"/>
      <c r="C29" s="81" t="s">
        <v>307</v>
      </c>
      <c r="D29" s="108" t="s">
        <v>289</v>
      </c>
      <c r="E29" s="254"/>
      <c r="F29" s="241"/>
      <c r="G29" s="241"/>
      <c r="H29" s="241"/>
      <c r="I29" s="244"/>
      <c r="J29" s="244"/>
      <c r="K29" s="244"/>
      <c r="L29" s="244"/>
      <c r="M29" s="244"/>
      <c r="N29" s="244"/>
      <c r="O29" s="187"/>
      <c r="P29" s="278"/>
      <c r="Q29" s="250"/>
      <c r="R29" s="235"/>
      <c r="S29" s="293"/>
      <c r="V29" s="238"/>
    </row>
    <row r="30" spans="1:26" x14ac:dyDescent="0.35">
      <c r="A30" s="197"/>
      <c r="B30" s="241"/>
      <c r="C30" s="81" t="s">
        <v>308</v>
      </c>
      <c r="D30" s="108" t="s">
        <v>289</v>
      </c>
      <c r="E30" s="254"/>
      <c r="F30" s="241"/>
      <c r="G30" s="241"/>
      <c r="H30" s="241"/>
      <c r="I30" s="244"/>
      <c r="J30" s="244"/>
      <c r="K30" s="244"/>
      <c r="L30" s="244"/>
      <c r="M30" s="244"/>
      <c r="N30" s="244"/>
      <c r="O30" s="187"/>
      <c r="P30" s="278"/>
      <c r="Q30" s="250"/>
      <c r="R30" s="235"/>
      <c r="S30" s="293"/>
      <c r="V30" s="238"/>
    </row>
    <row r="31" spans="1:26" ht="29.5" thickBot="1" x14ac:dyDescent="0.4">
      <c r="A31" s="198"/>
      <c r="B31" s="242"/>
      <c r="C31" s="123" t="s">
        <v>309</v>
      </c>
      <c r="D31" s="108" t="s">
        <v>289</v>
      </c>
      <c r="E31" s="255"/>
      <c r="F31" s="242"/>
      <c r="G31" s="242"/>
      <c r="H31" s="242"/>
      <c r="I31" s="256"/>
      <c r="J31" s="256"/>
      <c r="K31" s="256"/>
      <c r="L31" s="256"/>
      <c r="M31" s="256"/>
      <c r="N31" s="256"/>
      <c r="O31" s="247"/>
      <c r="P31" s="279"/>
      <c r="Q31" s="251"/>
      <c r="R31" s="258"/>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0</v>
      </c>
      <c r="H32" s="240">
        <f ca="1">COUNTIFS(INDIRECT("RAG!$C$"&amp;$V12&amp;":$BB$"&amp;$V12),H$11,RAG!$C$3:$BB$3,$B32)</f>
        <v>4</v>
      </c>
      <c r="I32" s="243" t="s">
        <v>282</v>
      </c>
      <c r="J32" s="243" t="s">
        <v>335</v>
      </c>
      <c r="K32" s="243" t="s">
        <v>284</v>
      </c>
      <c r="L32" s="243" t="s">
        <v>285</v>
      </c>
      <c r="M32" s="243" t="s">
        <v>286</v>
      </c>
      <c r="N32" s="243" t="s">
        <v>287</v>
      </c>
      <c r="O32" s="246" t="s">
        <v>818</v>
      </c>
      <c r="P32" s="277" t="s">
        <v>289</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44"/>
      <c r="J33" s="244"/>
      <c r="K33" s="244"/>
      <c r="L33" s="244"/>
      <c r="M33" s="244"/>
      <c r="N33" s="244"/>
      <c r="O33" s="187"/>
      <c r="P33" s="278"/>
      <c r="Q33" s="235"/>
      <c r="R33" s="235"/>
      <c r="S33" s="293"/>
      <c r="V33" s="238"/>
    </row>
    <row r="34" spans="1:26" x14ac:dyDescent="0.35">
      <c r="A34" s="197"/>
      <c r="B34" s="241"/>
      <c r="C34" s="125" t="s">
        <v>314</v>
      </c>
      <c r="D34" s="108" t="s">
        <v>281</v>
      </c>
      <c r="E34" s="254"/>
      <c r="F34" s="241"/>
      <c r="G34" s="241"/>
      <c r="H34" s="241"/>
      <c r="I34" s="244"/>
      <c r="J34" s="244"/>
      <c r="K34" s="244"/>
      <c r="L34" s="244"/>
      <c r="M34" s="244"/>
      <c r="N34" s="244"/>
      <c r="O34" s="187"/>
      <c r="P34" s="278"/>
      <c r="Q34" s="235"/>
      <c r="R34" s="235"/>
      <c r="S34" s="293"/>
      <c r="V34" s="238"/>
    </row>
    <row r="35" spans="1:26" ht="30" customHeight="1" x14ac:dyDescent="0.35">
      <c r="A35" s="197"/>
      <c r="B35" s="241"/>
      <c r="C35" s="125" t="s">
        <v>315</v>
      </c>
      <c r="D35" s="108" t="s">
        <v>289</v>
      </c>
      <c r="E35" s="254"/>
      <c r="F35" s="241"/>
      <c r="G35" s="241"/>
      <c r="H35" s="241"/>
      <c r="I35" s="244"/>
      <c r="J35" s="244"/>
      <c r="K35" s="244"/>
      <c r="L35" s="244"/>
      <c r="M35" s="244"/>
      <c r="N35" s="244"/>
      <c r="O35" s="187"/>
      <c r="P35" s="278"/>
      <c r="Q35" s="235"/>
      <c r="R35" s="235"/>
      <c r="S35" s="293"/>
      <c r="V35" s="238"/>
    </row>
    <row r="36" spans="1:26" x14ac:dyDescent="0.35">
      <c r="A36" s="197"/>
      <c r="B36" s="241"/>
      <c r="C36" s="125" t="s">
        <v>316</v>
      </c>
      <c r="D36" s="108" t="s">
        <v>281</v>
      </c>
      <c r="E36" s="254"/>
      <c r="F36" s="241"/>
      <c r="G36" s="241"/>
      <c r="H36" s="241"/>
      <c r="I36" s="244"/>
      <c r="J36" s="244"/>
      <c r="K36" s="244"/>
      <c r="L36" s="244"/>
      <c r="M36" s="244"/>
      <c r="N36" s="244"/>
      <c r="O36" s="187"/>
      <c r="P36" s="278"/>
      <c r="Q36" s="235"/>
      <c r="R36" s="235"/>
      <c r="S36" s="293"/>
      <c r="V36" s="238"/>
    </row>
    <row r="37" spans="1:26" x14ac:dyDescent="0.35">
      <c r="A37" s="197"/>
      <c r="B37" s="241"/>
      <c r="C37" s="125" t="s">
        <v>317</v>
      </c>
      <c r="D37" s="108" t="s">
        <v>289</v>
      </c>
      <c r="E37" s="254"/>
      <c r="F37" s="241"/>
      <c r="G37" s="241"/>
      <c r="H37" s="241"/>
      <c r="I37" s="244"/>
      <c r="J37" s="244"/>
      <c r="K37" s="244"/>
      <c r="L37" s="244"/>
      <c r="M37" s="244"/>
      <c r="N37" s="244"/>
      <c r="O37" s="187"/>
      <c r="P37" s="278"/>
      <c r="Q37" s="235"/>
      <c r="R37" s="235"/>
      <c r="S37" s="293"/>
      <c r="V37" s="238"/>
    </row>
    <row r="38" spans="1:26" x14ac:dyDescent="0.35">
      <c r="A38" s="197"/>
      <c r="B38" s="241"/>
      <c r="C38" s="125" t="s">
        <v>318</v>
      </c>
      <c r="D38" s="108" t="s">
        <v>289</v>
      </c>
      <c r="E38" s="254"/>
      <c r="F38" s="241"/>
      <c r="G38" s="241"/>
      <c r="H38" s="241"/>
      <c r="I38" s="244"/>
      <c r="J38" s="244"/>
      <c r="K38" s="244"/>
      <c r="L38" s="244"/>
      <c r="M38" s="244"/>
      <c r="N38" s="244"/>
      <c r="O38" s="187"/>
      <c r="P38" s="278"/>
      <c r="Q38" s="235"/>
      <c r="R38" s="235"/>
      <c r="S38" s="293"/>
      <c r="V38" s="238"/>
    </row>
    <row r="39" spans="1:26" ht="46" customHeight="1" thickBot="1" x14ac:dyDescent="0.4">
      <c r="A39" s="198"/>
      <c r="B39" s="242"/>
      <c r="C39" s="126" t="s">
        <v>319</v>
      </c>
      <c r="D39" s="108" t="s">
        <v>289</v>
      </c>
      <c r="E39" s="255"/>
      <c r="F39" s="242"/>
      <c r="G39" s="242"/>
      <c r="H39" s="242"/>
      <c r="I39" s="256"/>
      <c r="J39" s="256"/>
      <c r="K39" s="256"/>
      <c r="L39" s="256"/>
      <c r="M39" s="256"/>
      <c r="N39" s="256"/>
      <c r="O39" s="247"/>
      <c r="P39" s="279"/>
      <c r="Q39" s="258"/>
      <c r="R39" s="258"/>
      <c r="S39" s="293"/>
      <c r="V39" s="252"/>
    </row>
    <row r="40" spans="1:26" ht="15" customHeight="1" x14ac:dyDescent="0.35">
      <c r="A40" s="196" t="s">
        <v>77</v>
      </c>
      <c r="B40" s="240" t="s">
        <v>99</v>
      </c>
      <c r="C40" s="122" t="s">
        <v>320</v>
      </c>
      <c r="D40" s="119" t="s">
        <v>281</v>
      </c>
      <c r="E40" s="253" t="s">
        <v>281</v>
      </c>
      <c r="F40" s="240">
        <f ca="1">COUNTIFS(INDIRECT("RAG!$C$"&amp;$V12&amp;":$BB$"&amp;$V12),F$11,RAG!$C$3:$BB$3,$B40)</f>
        <v>0</v>
      </c>
      <c r="G40" s="240">
        <f ca="1">COUNTIFS(INDIRECT("RAG!$C$"&amp;$V12&amp;":$BB$"&amp;$V12),G$11,RAG!$C$3:$BB$3,$B40)</f>
        <v>0</v>
      </c>
      <c r="H40" s="240">
        <f ca="1">COUNTIFS(INDIRECT("RAG!$C$"&amp;$V12&amp;":$BB$"&amp;$V12),H$11,RAG!$C$3:$BB$3,$B40)</f>
        <v>2</v>
      </c>
      <c r="I40" s="243" t="s">
        <v>282</v>
      </c>
      <c r="J40" s="243" t="s">
        <v>335</v>
      </c>
      <c r="K40" s="243" t="s">
        <v>321</v>
      </c>
      <c r="L40" s="243" t="s">
        <v>285</v>
      </c>
      <c r="M40" s="243" t="s">
        <v>286</v>
      </c>
      <c r="N40" s="243" t="s">
        <v>287</v>
      </c>
      <c r="O40" s="246" t="s">
        <v>819</v>
      </c>
      <c r="P40" s="231" t="s">
        <v>281</v>
      </c>
      <c r="Q40" s="234"/>
      <c r="R40" s="249"/>
      <c r="S40" s="293"/>
      <c r="V40" s="237"/>
      <c r="Z40" t="str">
        <f>IF(R40&gt;0,B40&amp;":"&amp;R40&amp;"
","")</f>
        <v/>
      </c>
    </row>
    <row r="41" spans="1:26" ht="29" x14ac:dyDescent="0.35">
      <c r="A41" s="197"/>
      <c r="B41" s="241"/>
      <c r="C41" s="81" t="s">
        <v>322</v>
      </c>
      <c r="D41" s="108" t="s">
        <v>289</v>
      </c>
      <c r="E41" s="254"/>
      <c r="F41" s="241"/>
      <c r="G41" s="241"/>
      <c r="H41" s="241"/>
      <c r="I41" s="244"/>
      <c r="J41" s="244"/>
      <c r="K41" s="244"/>
      <c r="L41" s="244"/>
      <c r="M41" s="244"/>
      <c r="N41" s="244"/>
      <c r="O41" s="187"/>
      <c r="P41" s="232"/>
      <c r="Q41" s="235"/>
      <c r="R41" s="250"/>
      <c r="S41" s="293"/>
      <c r="V41" s="238"/>
    </row>
    <row r="42" spans="1:26" x14ac:dyDescent="0.35">
      <c r="A42" s="197"/>
      <c r="B42" s="241"/>
      <c r="C42" s="81" t="s">
        <v>323</v>
      </c>
      <c r="D42" s="108" t="s">
        <v>281</v>
      </c>
      <c r="E42" s="254"/>
      <c r="F42" s="241"/>
      <c r="G42" s="241"/>
      <c r="H42" s="241"/>
      <c r="I42" s="244"/>
      <c r="J42" s="244"/>
      <c r="K42" s="244"/>
      <c r="L42" s="244"/>
      <c r="M42" s="244"/>
      <c r="N42" s="244"/>
      <c r="O42" s="187"/>
      <c r="P42" s="232"/>
      <c r="Q42" s="235"/>
      <c r="R42" s="250"/>
      <c r="S42" s="293"/>
      <c r="V42" s="238"/>
    </row>
    <row r="43" spans="1:26" ht="29" x14ac:dyDescent="0.35">
      <c r="A43" s="197"/>
      <c r="B43" s="241"/>
      <c r="C43" s="81" t="s">
        <v>324</v>
      </c>
      <c r="D43" s="108" t="s">
        <v>289</v>
      </c>
      <c r="E43" s="254"/>
      <c r="F43" s="241"/>
      <c r="G43" s="241"/>
      <c r="H43" s="241"/>
      <c r="I43" s="244"/>
      <c r="J43" s="244"/>
      <c r="K43" s="244"/>
      <c r="L43" s="244"/>
      <c r="M43" s="244"/>
      <c r="N43" s="244"/>
      <c r="O43" s="187"/>
      <c r="P43" s="232"/>
      <c r="Q43" s="235"/>
      <c r="R43" s="250"/>
      <c r="S43" s="293"/>
      <c r="V43" s="238"/>
    </row>
    <row r="44" spans="1:26" ht="43.5" x14ac:dyDescent="0.35">
      <c r="A44" s="197"/>
      <c r="B44" s="241"/>
      <c r="C44" s="81" t="s">
        <v>325</v>
      </c>
      <c r="D44" s="108" t="s">
        <v>289</v>
      </c>
      <c r="E44" s="254"/>
      <c r="F44" s="241"/>
      <c r="G44" s="241"/>
      <c r="H44" s="241"/>
      <c r="I44" s="244"/>
      <c r="J44" s="244"/>
      <c r="K44" s="244"/>
      <c r="L44" s="244"/>
      <c r="M44" s="244"/>
      <c r="N44" s="244"/>
      <c r="O44" s="187"/>
      <c r="P44" s="232"/>
      <c r="Q44" s="235"/>
      <c r="R44" s="250"/>
      <c r="S44" s="293"/>
      <c r="V44" s="238"/>
    </row>
    <row r="45" spans="1:26" ht="29.5" thickBot="1" x14ac:dyDescent="0.4">
      <c r="A45" s="198"/>
      <c r="B45" s="242"/>
      <c r="C45" s="123" t="s">
        <v>326</v>
      </c>
      <c r="D45" s="108" t="s">
        <v>289</v>
      </c>
      <c r="E45" s="255"/>
      <c r="F45" s="242"/>
      <c r="G45" s="242"/>
      <c r="H45" s="242"/>
      <c r="I45" s="256"/>
      <c r="J45" s="256"/>
      <c r="K45" s="256"/>
      <c r="L45" s="256"/>
      <c r="M45" s="256"/>
      <c r="N45" s="256"/>
      <c r="O45" s="247"/>
      <c r="P45" s="248"/>
      <c r="Q45" s="258"/>
      <c r="R45" s="251"/>
      <c r="S45" s="293"/>
      <c r="V45" s="252"/>
    </row>
    <row r="46" spans="1:26" ht="29" x14ac:dyDescent="0.35">
      <c r="A46" s="196" t="s">
        <v>80</v>
      </c>
      <c r="B46" s="240" t="s">
        <v>100</v>
      </c>
      <c r="C46" s="122" t="s">
        <v>327</v>
      </c>
      <c r="D46" s="119" t="s">
        <v>281</v>
      </c>
      <c r="E46" s="253" t="s">
        <v>281</v>
      </c>
      <c r="F46" s="240">
        <f ca="1">COUNTIFS(INDIRECT("RAG!$C$"&amp;$V12&amp;":$BB$"&amp;$V12),F$11,RAG!$C$3:$BB$3,$B46)</f>
        <v>0</v>
      </c>
      <c r="G46" s="240">
        <f ca="1">COUNTIFS(INDIRECT("RAG!$C$"&amp;$V12&amp;":$BB$"&amp;$V12),G$11,RAG!$C$3:$BB$3,$B46)</f>
        <v>2</v>
      </c>
      <c r="H46" s="240">
        <f ca="1">COUNTIFS(INDIRECT("RAG!$C$"&amp;$V12&amp;":$BB$"&amp;$V12),H$11,RAG!$C$3:$BB$3,$B46)</f>
        <v>5</v>
      </c>
      <c r="I46" s="243" t="s">
        <v>282</v>
      </c>
      <c r="J46" s="243" t="s">
        <v>335</v>
      </c>
      <c r="K46" s="243" t="s">
        <v>284</v>
      </c>
      <c r="L46" s="243" t="s">
        <v>285</v>
      </c>
      <c r="M46" s="243" t="s">
        <v>286</v>
      </c>
      <c r="N46" s="243" t="s">
        <v>261</v>
      </c>
      <c r="O46" s="246" t="s">
        <v>560</v>
      </c>
      <c r="P46" s="277" t="s">
        <v>289</v>
      </c>
      <c r="Q46" s="234"/>
      <c r="R46" s="234" t="s">
        <v>312</v>
      </c>
      <c r="S46" s="293"/>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54"/>
      <c r="F47" s="241"/>
      <c r="G47" s="241"/>
      <c r="H47" s="241"/>
      <c r="I47" s="244"/>
      <c r="J47" s="244"/>
      <c r="K47" s="244"/>
      <c r="L47" s="244"/>
      <c r="M47" s="244"/>
      <c r="N47" s="244"/>
      <c r="O47" s="187"/>
      <c r="P47" s="278"/>
      <c r="Q47" s="235"/>
      <c r="R47" s="235"/>
      <c r="S47" s="293"/>
      <c r="V47" s="238"/>
    </row>
    <row r="48" spans="1:26" x14ac:dyDescent="0.35">
      <c r="A48" s="197"/>
      <c r="B48" s="241"/>
      <c r="C48" s="81" t="s">
        <v>329</v>
      </c>
      <c r="D48" s="108" t="s">
        <v>281</v>
      </c>
      <c r="E48" s="254"/>
      <c r="F48" s="241"/>
      <c r="G48" s="241"/>
      <c r="H48" s="241"/>
      <c r="I48" s="244"/>
      <c r="J48" s="244"/>
      <c r="K48" s="244"/>
      <c r="L48" s="244"/>
      <c r="M48" s="244"/>
      <c r="N48" s="244"/>
      <c r="O48" s="187"/>
      <c r="P48" s="278"/>
      <c r="Q48" s="235"/>
      <c r="R48" s="235"/>
      <c r="S48" s="293"/>
      <c r="V48" s="238"/>
    </row>
    <row r="49" spans="1:26" ht="14.5" customHeight="1" x14ac:dyDescent="0.35">
      <c r="A49" s="197"/>
      <c r="B49" s="241"/>
      <c r="C49" s="81" t="s">
        <v>330</v>
      </c>
      <c r="D49" s="108" t="s">
        <v>289</v>
      </c>
      <c r="E49" s="254"/>
      <c r="F49" s="241"/>
      <c r="G49" s="241"/>
      <c r="H49" s="241"/>
      <c r="I49" s="244"/>
      <c r="J49" s="244"/>
      <c r="K49" s="244"/>
      <c r="L49" s="244"/>
      <c r="M49" s="244"/>
      <c r="N49" s="244"/>
      <c r="O49" s="187"/>
      <c r="P49" s="278"/>
      <c r="Q49" s="235"/>
      <c r="R49" s="235"/>
      <c r="S49" s="293"/>
      <c r="V49" s="238"/>
    </row>
    <row r="50" spans="1:26" ht="95.5" customHeight="1" thickBot="1" x14ac:dyDescent="0.4">
      <c r="A50" s="198"/>
      <c r="B50" s="242"/>
      <c r="C50" s="123" t="s">
        <v>331</v>
      </c>
      <c r="D50" s="108" t="s">
        <v>289</v>
      </c>
      <c r="E50" s="255"/>
      <c r="F50" s="242"/>
      <c r="G50" s="242"/>
      <c r="H50" s="242"/>
      <c r="I50" s="256"/>
      <c r="J50" s="256"/>
      <c r="K50" s="256"/>
      <c r="L50" s="256"/>
      <c r="M50" s="256"/>
      <c r="N50" s="256"/>
      <c r="O50" s="247"/>
      <c r="P50" s="279"/>
      <c r="Q50" s="258"/>
      <c r="R50" s="258"/>
      <c r="S50" s="293"/>
      <c r="V50" s="252"/>
    </row>
    <row r="51" spans="1:26" ht="43.5" x14ac:dyDescent="0.35">
      <c r="A51" s="196" t="s">
        <v>81</v>
      </c>
      <c r="B51" s="240" t="s">
        <v>101</v>
      </c>
      <c r="C51" s="122" t="s">
        <v>332</v>
      </c>
      <c r="D51" s="119" t="s">
        <v>281</v>
      </c>
      <c r="E51" s="253" t="s">
        <v>281</v>
      </c>
      <c r="F51" s="240">
        <f ca="1">COUNTIFS(INDIRECT("RAG!$C$"&amp;$V12&amp;":$BB$"&amp;$V12),F$11,RAG!$C$3:$BB$3,$B51)</f>
        <v>0</v>
      </c>
      <c r="G51" s="240">
        <f ca="1">COUNTIFS(INDIRECT("RAG!$C$"&amp;$V12&amp;":$BB$"&amp;$V12),G$11,RAG!$C$3:$BB$3,$B51)</f>
        <v>0</v>
      </c>
      <c r="H51" s="240">
        <f ca="1">COUNTIFS(INDIRECT("RAG!$C$"&amp;$V12&amp;":$BB$"&amp;$V12),H$11,RAG!$C$3:$BB$3,$B51)</f>
        <v>4</v>
      </c>
      <c r="I51" s="280" t="s">
        <v>231</v>
      </c>
      <c r="J51" s="280" t="s">
        <v>231</v>
      </c>
      <c r="K51" s="280" t="s">
        <v>231</v>
      </c>
      <c r="L51" s="280" t="s">
        <v>231</v>
      </c>
      <c r="M51" s="280" t="s">
        <v>231</v>
      </c>
      <c r="N51" s="280" t="s">
        <v>262</v>
      </c>
      <c r="O51" s="262" t="s">
        <v>820</v>
      </c>
      <c r="P51" s="277" t="s">
        <v>289</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127" customHeight="1" thickBot="1" x14ac:dyDescent="0.4">
      <c r="A52" s="198"/>
      <c r="B52" s="242"/>
      <c r="C52" s="123" t="s">
        <v>333</v>
      </c>
      <c r="D52" s="108" t="s">
        <v>281</v>
      </c>
      <c r="E52" s="255"/>
      <c r="F52" s="242"/>
      <c r="G52" s="242"/>
      <c r="H52" s="242"/>
      <c r="I52" s="281"/>
      <c r="J52" s="281"/>
      <c r="K52" s="281"/>
      <c r="L52" s="281"/>
      <c r="M52" s="281"/>
      <c r="N52" s="281"/>
      <c r="O52" s="264"/>
      <c r="P52" s="279"/>
      <c r="Q52" s="258"/>
      <c r="R52" s="258"/>
      <c r="S52" s="293"/>
      <c r="V52" s="252"/>
    </row>
    <row r="53" spans="1:26" ht="29" x14ac:dyDescent="0.35">
      <c r="A53" s="196" t="s">
        <v>83</v>
      </c>
      <c r="B53" s="240" t="s">
        <v>102</v>
      </c>
      <c r="C53" s="119" t="s">
        <v>334</v>
      </c>
      <c r="D53" s="119" t="s">
        <v>289</v>
      </c>
      <c r="E53" s="265" t="s">
        <v>281</v>
      </c>
      <c r="F53" s="259">
        <f ca="1">COUNTIFS(INDIRECT("RAG!$C$"&amp;$V12&amp;":$BB$"&amp;$V12),F$11,RAG!$C$3:$BB$3,$B53)</f>
        <v>1</v>
      </c>
      <c r="G53" s="259">
        <f ca="1">COUNTIFS(INDIRECT("RAG!$C$"&amp;$V12&amp;":$BB$"&amp;$V12),G$11,RAG!$C$3:$BB$3,$B53)</f>
        <v>0</v>
      </c>
      <c r="H53" s="259">
        <f ca="1">COUNTIFS(INDIRECT("RAG!$C$"&amp;$V12&amp;":$BB$"&amp;$V12),H$11,RAG!$C$3:$BB$3,$B53)</f>
        <v>0</v>
      </c>
      <c r="I53" s="243" t="s">
        <v>282</v>
      </c>
      <c r="J53" s="243" t="s">
        <v>335</v>
      </c>
      <c r="K53" s="243" t="s">
        <v>284</v>
      </c>
      <c r="L53" s="243" t="s">
        <v>285</v>
      </c>
      <c r="M53" s="243" t="s">
        <v>286</v>
      </c>
      <c r="N53" s="243" t="s">
        <v>287</v>
      </c>
      <c r="O53" s="246" t="s">
        <v>821</v>
      </c>
      <c r="P53" s="231" t="s">
        <v>281</v>
      </c>
      <c r="Q53" s="234"/>
      <c r="R53" s="249"/>
      <c r="S53" s="293"/>
      <c r="V53" s="237"/>
      <c r="Z53" t="str">
        <f>IF(R53&gt;0,B53&amp;":"&amp;R53&amp;"
","")</f>
        <v/>
      </c>
    </row>
    <row r="54" spans="1:26" x14ac:dyDescent="0.35">
      <c r="A54" s="197"/>
      <c r="B54" s="241"/>
      <c r="C54" s="108" t="s">
        <v>336</v>
      </c>
      <c r="D54" s="108" t="s">
        <v>281</v>
      </c>
      <c r="E54" s="266"/>
      <c r="F54" s="260"/>
      <c r="G54" s="260"/>
      <c r="H54" s="260"/>
      <c r="I54" s="244"/>
      <c r="J54" s="244"/>
      <c r="K54" s="244"/>
      <c r="L54" s="244"/>
      <c r="M54" s="244"/>
      <c r="N54" s="244"/>
      <c r="O54" s="187"/>
      <c r="P54" s="232"/>
      <c r="Q54" s="235"/>
      <c r="R54" s="250"/>
      <c r="S54" s="293"/>
      <c r="V54" s="238"/>
    </row>
    <row r="55" spans="1:26" x14ac:dyDescent="0.35">
      <c r="A55" s="197"/>
      <c r="B55" s="241"/>
      <c r="C55" s="127" t="s">
        <v>337</v>
      </c>
      <c r="D55" s="108" t="s">
        <v>289</v>
      </c>
      <c r="E55" s="266"/>
      <c r="F55" s="260"/>
      <c r="G55" s="260"/>
      <c r="H55" s="260"/>
      <c r="I55" s="244"/>
      <c r="J55" s="244"/>
      <c r="K55" s="244"/>
      <c r="L55" s="244"/>
      <c r="M55" s="244"/>
      <c r="N55" s="244"/>
      <c r="O55" s="187"/>
      <c r="P55" s="232"/>
      <c r="Q55" s="235"/>
      <c r="R55" s="250"/>
      <c r="S55" s="293"/>
      <c r="V55" s="238"/>
    </row>
    <row r="56" spans="1:26" x14ac:dyDescent="0.35">
      <c r="A56" s="197"/>
      <c r="B56" s="241"/>
      <c r="C56" s="108" t="s">
        <v>338</v>
      </c>
      <c r="D56" s="108" t="s">
        <v>289</v>
      </c>
      <c r="E56" s="266"/>
      <c r="F56" s="260"/>
      <c r="G56" s="260"/>
      <c r="H56" s="260"/>
      <c r="I56" s="244"/>
      <c r="J56" s="244"/>
      <c r="K56" s="244"/>
      <c r="L56" s="244"/>
      <c r="M56" s="244"/>
      <c r="N56" s="244"/>
      <c r="O56" s="187"/>
      <c r="P56" s="232"/>
      <c r="Q56" s="235"/>
      <c r="R56" s="250"/>
      <c r="S56" s="293"/>
      <c r="V56" s="238"/>
    </row>
    <row r="57" spans="1:26" ht="112" customHeight="1" thickBot="1" x14ac:dyDescent="0.4">
      <c r="A57" s="198"/>
      <c r="B57" s="242"/>
      <c r="C57" s="121" t="s">
        <v>339</v>
      </c>
      <c r="D57" s="108" t="s">
        <v>281</v>
      </c>
      <c r="E57" s="267"/>
      <c r="F57" s="261"/>
      <c r="G57" s="261"/>
      <c r="H57" s="261"/>
      <c r="I57" s="256"/>
      <c r="J57" s="256"/>
      <c r="K57" s="256"/>
      <c r="L57" s="256"/>
      <c r="M57" s="256"/>
      <c r="N57" s="256"/>
      <c r="O57" s="247"/>
      <c r="P57" s="248"/>
      <c r="Q57" s="258"/>
      <c r="R57" s="251"/>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1</v>
      </c>
      <c r="H58" s="259">
        <f ca="1">COUNTIFS(INDIRECT("RAG!$C$"&amp;$V12&amp;":$BB$"&amp;$V12),H$11,RAG!$C$3:$BB$3,$B58)</f>
        <v>1</v>
      </c>
      <c r="I58" s="243" t="s">
        <v>282</v>
      </c>
      <c r="J58" s="243" t="s">
        <v>335</v>
      </c>
      <c r="K58" s="243" t="s">
        <v>284</v>
      </c>
      <c r="L58" s="243" t="s">
        <v>285</v>
      </c>
      <c r="M58" s="243" t="s">
        <v>286</v>
      </c>
      <c r="N58" s="280" t="s">
        <v>261</v>
      </c>
      <c r="O58" s="262" t="s">
        <v>822</v>
      </c>
      <c r="P58" s="265" t="s">
        <v>289</v>
      </c>
      <c r="Q58" s="304"/>
      <c r="R58" s="234" t="s">
        <v>524</v>
      </c>
      <c r="S58" s="293"/>
      <c r="V58" s="237"/>
      <c r="Z58" t="str">
        <f>IF(R58&gt;0,B58&amp;":"&amp;R58&amp;"
","")</f>
        <v xml:space="preserve">IIA9:Local Plan Policy CN4: Sustainable Drainage requires sites to incorporate natural flood risk solutions, such as SUDs.
</v>
      </c>
    </row>
    <row r="59" spans="1:26" ht="14.5" customHeight="1" x14ac:dyDescent="0.35">
      <c r="A59" s="197"/>
      <c r="B59" s="241"/>
      <c r="C59" s="109" t="s">
        <v>341</v>
      </c>
      <c r="D59" s="108" t="s">
        <v>289</v>
      </c>
      <c r="E59" s="266"/>
      <c r="F59" s="260"/>
      <c r="G59" s="260"/>
      <c r="H59" s="260"/>
      <c r="I59" s="244"/>
      <c r="J59" s="244"/>
      <c r="K59" s="244"/>
      <c r="L59" s="244"/>
      <c r="M59" s="244"/>
      <c r="N59" s="282"/>
      <c r="O59" s="263"/>
      <c r="P59" s="266"/>
      <c r="Q59" s="305"/>
      <c r="R59" s="235"/>
      <c r="S59" s="293"/>
      <c r="V59" s="238"/>
    </row>
    <row r="60" spans="1:26" ht="29.5" thickBot="1" x14ac:dyDescent="0.4">
      <c r="A60" s="198"/>
      <c r="B60" s="242"/>
      <c r="C60" s="129" t="s">
        <v>342</v>
      </c>
      <c r="D60" s="108" t="s">
        <v>289</v>
      </c>
      <c r="E60" s="267"/>
      <c r="F60" s="261"/>
      <c r="G60" s="261"/>
      <c r="H60" s="261"/>
      <c r="I60" s="256"/>
      <c r="J60" s="256"/>
      <c r="K60" s="256"/>
      <c r="L60" s="256"/>
      <c r="M60" s="256"/>
      <c r="N60" s="281"/>
      <c r="O60" s="264"/>
      <c r="P60" s="267"/>
      <c r="Q60" s="306"/>
      <c r="R60" s="258"/>
      <c r="S60" s="293"/>
      <c r="V60" s="252"/>
    </row>
    <row r="61" spans="1:26" x14ac:dyDescent="0.35">
      <c r="A61" s="196" t="s">
        <v>85</v>
      </c>
      <c r="B61" s="240" t="s">
        <v>104</v>
      </c>
      <c r="C61" s="119" t="s">
        <v>343</v>
      </c>
      <c r="D61" s="119" t="s">
        <v>281</v>
      </c>
      <c r="E61" s="265" t="s">
        <v>281</v>
      </c>
      <c r="F61" s="259">
        <f ca="1">COUNTIFS(INDIRECT("RAG!$C$"&amp;$V12&amp;":$BB$"&amp;$V12),F$11,RAG!$C$3:$BB$3,$B61)</f>
        <v>1</v>
      </c>
      <c r="G61" s="259">
        <f ca="1">COUNTIFS(INDIRECT("RAG!$C$"&amp;$V12&amp;":$BB$"&amp;$V12),G$11,RAG!$C$3:$BB$3,$B61)</f>
        <v>0</v>
      </c>
      <c r="H61" s="259">
        <f ca="1">COUNTIFS(INDIRECT("RAG!$C$"&amp;$V12&amp;":$BB$"&amp;$V12),H$11,RAG!$C$3:$BB$3,$B61)</f>
        <v>4</v>
      </c>
      <c r="I61" s="280" t="s">
        <v>231</v>
      </c>
      <c r="J61" s="280" t="s">
        <v>231</v>
      </c>
      <c r="K61" s="280" t="s">
        <v>231</v>
      </c>
      <c r="L61" s="280" t="s">
        <v>231</v>
      </c>
      <c r="M61" s="280" t="s">
        <v>231</v>
      </c>
      <c r="N61" s="280" t="s">
        <v>262</v>
      </c>
      <c r="O61" s="246" t="s">
        <v>823</v>
      </c>
      <c r="P61" s="265" t="s">
        <v>289</v>
      </c>
      <c r="Q61" s="271"/>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82"/>
      <c r="J62" s="282"/>
      <c r="K62" s="282"/>
      <c r="L62" s="282"/>
      <c r="M62" s="282"/>
      <c r="N62" s="282"/>
      <c r="O62" s="263"/>
      <c r="P62" s="266"/>
      <c r="Q62" s="272"/>
      <c r="R62" s="272"/>
      <c r="S62" s="293"/>
      <c r="V62" s="275"/>
    </row>
    <row r="63" spans="1:26" x14ac:dyDescent="0.35">
      <c r="A63" s="197"/>
      <c r="B63" s="241"/>
      <c r="C63" s="108" t="s">
        <v>345</v>
      </c>
      <c r="D63" s="108" t="s">
        <v>281</v>
      </c>
      <c r="E63" s="266"/>
      <c r="F63" s="260"/>
      <c r="G63" s="260"/>
      <c r="H63" s="260"/>
      <c r="I63" s="282"/>
      <c r="J63" s="282"/>
      <c r="K63" s="282"/>
      <c r="L63" s="282"/>
      <c r="M63" s="282"/>
      <c r="N63" s="282"/>
      <c r="O63" s="263"/>
      <c r="P63" s="266"/>
      <c r="Q63" s="272"/>
      <c r="R63" s="272"/>
      <c r="S63" s="293"/>
      <c r="V63" s="275"/>
    </row>
    <row r="64" spans="1:26" x14ac:dyDescent="0.35">
      <c r="A64" s="197"/>
      <c r="B64" s="241"/>
      <c r="C64" s="108" t="s">
        <v>346</v>
      </c>
      <c r="D64" s="108" t="s">
        <v>281</v>
      </c>
      <c r="E64" s="266"/>
      <c r="F64" s="260"/>
      <c r="G64" s="260"/>
      <c r="H64" s="260"/>
      <c r="I64" s="282"/>
      <c r="J64" s="282"/>
      <c r="K64" s="282"/>
      <c r="L64" s="282"/>
      <c r="M64" s="282"/>
      <c r="N64" s="282"/>
      <c r="O64" s="263"/>
      <c r="P64" s="266"/>
      <c r="Q64" s="272"/>
      <c r="R64" s="272"/>
      <c r="S64" s="293"/>
      <c r="V64" s="275"/>
    </row>
    <row r="65" spans="1:26" x14ac:dyDescent="0.35">
      <c r="A65" s="197"/>
      <c r="B65" s="241"/>
      <c r="C65" s="108" t="s">
        <v>347</v>
      </c>
      <c r="D65" s="108" t="s">
        <v>289</v>
      </c>
      <c r="E65" s="266"/>
      <c r="F65" s="260"/>
      <c r="G65" s="260"/>
      <c r="H65" s="260"/>
      <c r="I65" s="282"/>
      <c r="J65" s="282"/>
      <c r="K65" s="282"/>
      <c r="L65" s="282"/>
      <c r="M65" s="282"/>
      <c r="N65" s="282"/>
      <c r="O65" s="263"/>
      <c r="P65" s="266"/>
      <c r="Q65" s="272"/>
      <c r="R65" s="272"/>
      <c r="S65" s="293"/>
      <c r="V65" s="275"/>
    </row>
    <row r="66" spans="1:26" x14ac:dyDescent="0.35">
      <c r="A66" s="197"/>
      <c r="B66" s="241"/>
      <c r="C66" s="108" t="s">
        <v>348</v>
      </c>
      <c r="D66" s="108" t="s">
        <v>289</v>
      </c>
      <c r="E66" s="266"/>
      <c r="F66" s="260"/>
      <c r="G66" s="260"/>
      <c r="H66" s="260"/>
      <c r="I66" s="282"/>
      <c r="J66" s="282"/>
      <c r="K66" s="282"/>
      <c r="L66" s="282"/>
      <c r="M66" s="282"/>
      <c r="N66" s="282"/>
      <c r="O66" s="263"/>
      <c r="P66" s="266"/>
      <c r="Q66" s="272"/>
      <c r="R66" s="272"/>
      <c r="S66" s="293"/>
      <c r="V66" s="275"/>
    </row>
    <row r="67" spans="1:26" ht="29" x14ac:dyDescent="0.35">
      <c r="A67" s="197"/>
      <c r="B67" s="241"/>
      <c r="C67" s="108" t="s">
        <v>349</v>
      </c>
      <c r="D67" s="108" t="s">
        <v>289</v>
      </c>
      <c r="E67" s="266"/>
      <c r="F67" s="260"/>
      <c r="G67" s="260"/>
      <c r="H67" s="260"/>
      <c r="I67" s="282"/>
      <c r="J67" s="282"/>
      <c r="K67" s="282"/>
      <c r="L67" s="282"/>
      <c r="M67" s="282"/>
      <c r="N67" s="282"/>
      <c r="O67" s="263"/>
      <c r="P67" s="266"/>
      <c r="Q67" s="272"/>
      <c r="R67" s="272"/>
      <c r="S67" s="293"/>
      <c r="V67" s="275"/>
    </row>
    <row r="68" spans="1:26" ht="15" thickBot="1" x14ac:dyDescent="0.4">
      <c r="A68" s="198"/>
      <c r="B68" s="242"/>
      <c r="C68" s="121" t="s">
        <v>350</v>
      </c>
      <c r="D68" s="108" t="s">
        <v>281</v>
      </c>
      <c r="E68" s="267"/>
      <c r="F68" s="261"/>
      <c r="G68" s="261"/>
      <c r="H68" s="261"/>
      <c r="I68" s="281"/>
      <c r="J68" s="281"/>
      <c r="K68" s="281"/>
      <c r="L68" s="281"/>
      <c r="M68" s="281"/>
      <c r="N68" s="281"/>
      <c r="O68" s="264"/>
      <c r="P68" s="267"/>
      <c r="Q68" s="273"/>
      <c r="R68" s="273"/>
      <c r="S68" s="293"/>
      <c r="V68" s="276"/>
    </row>
    <row r="69" spans="1:26" ht="14.5" customHeight="1" x14ac:dyDescent="0.35">
      <c r="A69" s="196" t="s">
        <v>599</v>
      </c>
      <c r="B69" s="240" t="s">
        <v>105</v>
      </c>
      <c r="C69" s="124" t="s">
        <v>738</v>
      </c>
      <c r="D69" s="119" t="s">
        <v>281</v>
      </c>
      <c r="E69" s="265" t="s">
        <v>281</v>
      </c>
      <c r="F69" s="259">
        <f ca="1">COUNTIFS(INDIRECT("RAG!$C$"&amp;$V12&amp;":$BB$"&amp;$V12),F$11,RAG!$C$3:$BB$3,$B69)</f>
        <v>0</v>
      </c>
      <c r="G69" s="259">
        <f ca="1">COUNTIFS(INDIRECT("RAG!$C$"&amp;$V12&amp;":$BB$"&amp;$V12),G$11,RAG!$C$3:$BB$3,$B69)</f>
        <v>0</v>
      </c>
      <c r="H69" s="259">
        <f ca="1">COUNTIFS(INDIRECT("RAG!$C$"&amp;$V12&amp;":$BB$"&amp;$V12),H$11,RAG!$C$3:$BB$3,$B69)</f>
        <v>6</v>
      </c>
      <c r="I69" s="243" t="s">
        <v>282</v>
      </c>
      <c r="J69" s="243" t="s">
        <v>335</v>
      </c>
      <c r="K69" s="243" t="s">
        <v>284</v>
      </c>
      <c r="L69" s="243" t="s">
        <v>285</v>
      </c>
      <c r="M69" s="243" t="s">
        <v>286</v>
      </c>
      <c r="N69" s="243" t="s">
        <v>261</v>
      </c>
      <c r="O69" s="262" t="s">
        <v>561</v>
      </c>
      <c r="P69" s="231" t="s">
        <v>289</v>
      </c>
      <c r="Q69" s="249"/>
      <c r="R69" s="249"/>
      <c r="S69" s="293"/>
      <c r="V69" s="237"/>
      <c r="Z69" t="str">
        <f>IF(R69&gt;0,B69&amp;":"&amp;R69&amp;"
","")</f>
        <v/>
      </c>
    </row>
    <row r="70" spans="1:26" x14ac:dyDescent="0.35">
      <c r="A70" s="197"/>
      <c r="B70" s="241"/>
      <c r="C70" s="125" t="s">
        <v>352</v>
      </c>
      <c r="D70" s="108" t="s">
        <v>281</v>
      </c>
      <c r="E70" s="266"/>
      <c r="F70" s="260"/>
      <c r="G70" s="260"/>
      <c r="H70" s="260"/>
      <c r="I70" s="244"/>
      <c r="J70" s="244"/>
      <c r="K70" s="244"/>
      <c r="L70" s="244"/>
      <c r="M70" s="244"/>
      <c r="N70" s="244"/>
      <c r="O70" s="263"/>
      <c r="P70" s="232"/>
      <c r="Q70" s="250"/>
      <c r="R70" s="250"/>
      <c r="S70" s="293"/>
      <c r="V70" s="238"/>
    </row>
    <row r="71" spans="1:26" ht="29" x14ac:dyDescent="0.35">
      <c r="A71" s="197"/>
      <c r="B71" s="241"/>
      <c r="C71" s="125" t="s">
        <v>353</v>
      </c>
      <c r="D71" s="108" t="s">
        <v>289</v>
      </c>
      <c r="E71" s="266"/>
      <c r="F71" s="260"/>
      <c r="G71" s="260"/>
      <c r="H71" s="260"/>
      <c r="I71" s="244"/>
      <c r="J71" s="244"/>
      <c r="K71" s="244"/>
      <c r="L71" s="244"/>
      <c r="M71" s="244"/>
      <c r="N71" s="244"/>
      <c r="O71" s="263"/>
      <c r="P71" s="232"/>
      <c r="Q71" s="250"/>
      <c r="R71" s="250"/>
      <c r="S71" s="293"/>
      <c r="V71" s="238"/>
    </row>
    <row r="72" spans="1:26" x14ac:dyDescent="0.35">
      <c r="A72" s="197"/>
      <c r="B72" s="241"/>
      <c r="C72" s="125" t="s">
        <v>354</v>
      </c>
      <c r="D72" s="108" t="s">
        <v>289</v>
      </c>
      <c r="E72" s="266"/>
      <c r="F72" s="260"/>
      <c r="G72" s="260"/>
      <c r="H72" s="260"/>
      <c r="I72" s="244"/>
      <c r="J72" s="244"/>
      <c r="K72" s="244"/>
      <c r="L72" s="244"/>
      <c r="M72" s="244"/>
      <c r="N72" s="244"/>
      <c r="O72" s="263"/>
      <c r="P72" s="232"/>
      <c r="Q72" s="250"/>
      <c r="R72" s="250"/>
      <c r="S72" s="293"/>
      <c r="V72" s="238"/>
    </row>
    <row r="73" spans="1:26" x14ac:dyDescent="0.35">
      <c r="A73" s="197"/>
      <c r="B73" s="241"/>
      <c r="C73" s="125" t="s">
        <v>739</v>
      </c>
      <c r="D73" s="108" t="s">
        <v>289</v>
      </c>
      <c r="E73" s="266"/>
      <c r="F73" s="260"/>
      <c r="G73" s="260"/>
      <c r="H73" s="260"/>
      <c r="I73" s="244"/>
      <c r="J73" s="244"/>
      <c r="K73" s="244"/>
      <c r="L73" s="244"/>
      <c r="M73" s="244"/>
      <c r="N73" s="244"/>
      <c r="O73" s="263"/>
      <c r="P73" s="232"/>
      <c r="Q73" s="250"/>
      <c r="R73" s="250"/>
      <c r="S73" s="293"/>
      <c r="V73" s="238"/>
    </row>
    <row r="74" spans="1:26" x14ac:dyDescent="0.35">
      <c r="A74" s="197"/>
      <c r="B74" s="241"/>
      <c r="C74" s="125" t="s">
        <v>355</v>
      </c>
      <c r="D74" s="108" t="s">
        <v>289</v>
      </c>
      <c r="E74" s="266"/>
      <c r="F74" s="260"/>
      <c r="G74" s="260"/>
      <c r="H74" s="260"/>
      <c r="I74" s="244"/>
      <c r="J74" s="244"/>
      <c r="K74" s="244"/>
      <c r="L74" s="244"/>
      <c r="M74" s="244"/>
      <c r="N74" s="244"/>
      <c r="O74" s="263"/>
      <c r="P74" s="232"/>
      <c r="Q74" s="250"/>
      <c r="R74" s="250"/>
      <c r="S74" s="293"/>
      <c r="V74" s="238"/>
    </row>
    <row r="75" spans="1:26" ht="15" thickBot="1" x14ac:dyDescent="0.4">
      <c r="A75" s="198"/>
      <c r="B75" s="242"/>
      <c r="C75" s="126" t="s">
        <v>356</v>
      </c>
      <c r="D75" s="108" t="s">
        <v>289</v>
      </c>
      <c r="E75" s="267"/>
      <c r="F75" s="261"/>
      <c r="G75" s="261"/>
      <c r="H75" s="261"/>
      <c r="I75" s="256"/>
      <c r="J75" s="256"/>
      <c r="K75" s="256"/>
      <c r="L75" s="256"/>
      <c r="M75" s="256"/>
      <c r="N75" s="256"/>
      <c r="O75" s="264"/>
      <c r="P75" s="248"/>
      <c r="Q75" s="251"/>
      <c r="R75" s="251"/>
      <c r="S75" s="293"/>
      <c r="V75" s="252"/>
    </row>
    <row r="76" spans="1:26" ht="14.5" customHeight="1" x14ac:dyDescent="0.35">
      <c r="A76" s="196" t="s">
        <v>87</v>
      </c>
      <c r="B76" s="240" t="s">
        <v>106</v>
      </c>
      <c r="C76" s="124" t="s">
        <v>357</v>
      </c>
      <c r="D76" s="119" t="s">
        <v>281</v>
      </c>
      <c r="E76" s="265" t="s">
        <v>281</v>
      </c>
      <c r="F76" s="259">
        <f ca="1">COUNTIFS(INDIRECT("RAG!$C$"&amp;$V12&amp;":$BB$"&amp;$V12),F$11,RAG!$C$3:$BB$3,$B76)</f>
        <v>1</v>
      </c>
      <c r="G76" s="259">
        <f ca="1">COUNTIFS(INDIRECT("RAG!$C$"&amp;$V12&amp;":$BB$"&amp;$V12),G$11,RAG!$C$3:$BB$3,$B76)</f>
        <v>0</v>
      </c>
      <c r="H76" s="259">
        <f ca="1">COUNTIFS(INDIRECT("RAG!$C$"&amp;$V12&amp;":$BB$"&amp;$V12),H$11,RAG!$C$3:$BB$3,$B76)</f>
        <v>3</v>
      </c>
      <c r="I76" s="243" t="s">
        <v>231</v>
      </c>
      <c r="J76" s="243" t="s">
        <v>231</v>
      </c>
      <c r="K76" s="243" t="s">
        <v>231</v>
      </c>
      <c r="L76" s="243" t="s">
        <v>231</v>
      </c>
      <c r="M76" s="243" t="s">
        <v>231</v>
      </c>
      <c r="N76" s="243" t="s">
        <v>262</v>
      </c>
      <c r="O76" s="246" t="s">
        <v>517</v>
      </c>
      <c r="P76" s="231" t="s">
        <v>289</v>
      </c>
      <c r="Q76" s="234"/>
      <c r="R76" s="234" t="s">
        <v>392</v>
      </c>
      <c r="S76" s="293"/>
      <c r="V76" s="237"/>
      <c r="Z76" t="str">
        <f>IF(R76&gt;0,B76&amp;":"&amp;R76&amp;"
","")</f>
        <v xml:space="preserve">IIA12:Local Plan Policy GR1 Achieving a High Standard of Development
Design and Layout Considerations requires all development proposals to respect the character and landscape of which it is built in.
</v>
      </c>
    </row>
    <row r="77" spans="1:26" x14ac:dyDescent="0.35">
      <c r="A77" s="197"/>
      <c r="B77" s="241"/>
      <c r="C77" s="125" t="s">
        <v>359</v>
      </c>
      <c r="D77" s="108" t="s">
        <v>289</v>
      </c>
      <c r="E77" s="266"/>
      <c r="F77" s="260"/>
      <c r="G77" s="260"/>
      <c r="H77" s="260"/>
      <c r="I77" s="244"/>
      <c r="J77" s="244"/>
      <c r="K77" s="244"/>
      <c r="L77" s="244"/>
      <c r="M77" s="244"/>
      <c r="N77" s="244"/>
      <c r="O77" s="187"/>
      <c r="P77" s="232"/>
      <c r="Q77" s="235"/>
      <c r="R77" s="235"/>
      <c r="S77" s="293"/>
      <c r="V77" s="238"/>
    </row>
    <row r="78" spans="1:26" x14ac:dyDescent="0.35">
      <c r="A78" s="197"/>
      <c r="B78" s="241"/>
      <c r="C78" s="125" t="s">
        <v>360</v>
      </c>
      <c r="D78" s="108" t="s">
        <v>281</v>
      </c>
      <c r="E78" s="266"/>
      <c r="F78" s="260"/>
      <c r="G78" s="260"/>
      <c r="H78" s="260"/>
      <c r="I78" s="244"/>
      <c r="J78" s="244"/>
      <c r="K78" s="244"/>
      <c r="L78" s="244"/>
      <c r="M78" s="244"/>
      <c r="N78" s="244"/>
      <c r="O78" s="187"/>
      <c r="P78" s="232"/>
      <c r="Q78" s="235"/>
      <c r="R78" s="235"/>
      <c r="S78" s="293"/>
      <c r="V78" s="238"/>
    </row>
    <row r="79" spans="1:26" x14ac:dyDescent="0.35">
      <c r="A79" s="197"/>
      <c r="B79" s="241"/>
      <c r="C79" s="125" t="s">
        <v>361</v>
      </c>
      <c r="D79" s="108" t="s">
        <v>281</v>
      </c>
      <c r="E79" s="266"/>
      <c r="F79" s="260"/>
      <c r="G79" s="260"/>
      <c r="H79" s="260"/>
      <c r="I79" s="244"/>
      <c r="J79" s="244"/>
      <c r="K79" s="244"/>
      <c r="L79" s="244"/>
      <c r="M79" s="244"/>
      <c r="N79" s="244"/>
      <c r="O79" s="187"/>
      <c r="P79" s="232"/>
      <c r="Q79" s="235"/>
      <c r="R79" s="235"/>
      <c r="S79" s="293"/>
      <c r="V79" s="238"/>
    </row>
    <row r="80" spans="1:26" ht="65.5" customHeight="1" thickBot="1" x14ac:dyDescent="0.4">
      <c r="A80" s="198"/>
      <c r="B80" s="242"/>
      <c r="C80" s="130" t="s">
        <v>362</v>
      </c>
      <c r="D80" s="108" t="s">
        <v>289</v>
      </c>
      <c r="E80" s="267"/>
      <c r="F80" s="261"/>
      <c r="G80" s="261"/>
      <c r="H80" s="261"/>
      <c r="I80" s="256"/>
      <c r="J80" s="256"/>
      <c r="K80" s="256"/>
      <c r="L80" s="256"/>
      <c r="M80" s="256"/>
      <c r="N80" s="256"/>
      <c r="O80" s="247"/>
      <c r="P80" s="248"/>
      <c r="Q80" s="258"/>
      <c r="R80" s="258"/>
      <c r="S80" s="293"/>
      <c r="V80" s="252"/>
    </row>
    <row r="81" spans="1:26" ht="14.5" customHeight="1"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2</v>
      </c>
      <c r="H81" s="240">
        <f ca="1">COUNTIFS(INDIRECT("RAG!$C$"&amp;$V12&amp;":$BB$"&amp;$V12),H$11,RAG!$C$3:$BB$3,$B81)</f>
        <v>3</v>
      </c>
      <c r="I81" s="231" t="s">
        <v>282</v>
      </c>
      <c r="J81" s="231" t="s">
        <v>335</v>
      </c>
      <c r="K81" s="231" t="s">
        <v>284</v>
      </c>
      <c r="L81" s="231" t="s">
        <v>285</v>
      </c>
      <c r="M81" s="231" t="s">
        <v>286</v>
      </c>
      <c r="N81" s="231" t="s">
        <v>264</v>
      </c>
      <c r="O81" s="246" t="s">
        <v>958</v>
      </c>
      <c r="P81" s="231" t="s">
        <v>281</v>
      </c>
      <c r="Q81" s="234" t="s">
        <v>960</v>
      </c>
      <c r="R81" s="234" t="s">
        <v>938</v>
      </c>
      <c r="S81" s="294"/>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54"/>
      <c r="F82" s="241"/>
      <c r="G82" s="241"/>
      <c r="H82" s="241"/>
      <c r="I82" s="232"/>
      <c r="J82" s="232"/>
      <c r="K82" s="232"/>
      <c r="L82" s="232"/>
      <c r="M82" s="232"/>
      <c r="N82" s="232"/>
      <c r="O82" s="187"/>
      <c r="P82" s="232"/>
      <c r="Q82" s="235"/>
      <c r="R82" s="235"/>
      <c r="S82" s="294"/>
      <c r="V82" s="238"/>
    </row>
    <row r="83" spans="1:26" x14ac:dyDescent="0.35">
      <c r="A83" s="201"/>
      <c r="B83" s="241"/>
      <c r="C83" s="125" t="s">
        <v>365</v>
      </c>
      <c r="D83" s="108" t="s">
        <v>289</v>
      </c>
      <c r="E83" s="254"/>
      <c r="F83" s="241"/>
      <c r="G83" s="241"/>
      <c r="H83" s="241"/>
      <c r="I83" s="232"/>
      <c r="J83" s="232"/>
      <c r="K83" s="232"/>
      <c r="L83" s="232"/>
      <c r="M83" s="232"/>
      <c r="N83" s="232"/>
      <c r="O83" s="187"/>
      <c r="P83" s="232"/>
      <c r="Q83" s="235"/>
      <c r="R83" s="235"/>
      <c r="S83" s="294"/>
      <c r="V83" s="238"/>
    </row>
    <row r="84" spans="1:26" x14ac:dyDescent="0.35">
      <c r="A84" s="201"/>
      <c r="B84" s="241"/>
      <c r="C84" s="131" t="s">
        <v>366</v>
      </c>
      <c r="D84" s="108" t="s">
        <v>289</v>
      </c>
      <c r="E84" s="254"/>
      <c r="F84" s="241"/>
      <c r="G84" s="241"/>
      <c r="H84" s="241"/>
      <c r="I84" s="232"/>
      <c r="J84" s="232"/>
      <c r="K84" s="232"/>
      <c r="L84" s="232"/>
      <c r="M84" s="232"/>
      <c r="N84" s="232"/>
      <c r="O84" s="187"/>
      <c r="P84" s="232"/>
      <c r="Q84" s="235"/>
      <c r="R84" s="235"/>
      <c r="S84" s="294"/>
      <c r="V84" s="238"/>
    </row>
    <row r="85" spans="1:26" ht="29" x14ac:dyDescent="0.35">
      <c r="A85" s="201"/>
      <c r="B85" s="241"/>
      <c r="C85" s="131" t="s">
        <v>367</v>
      </c>
      <c r="D85" s="108" t="s">
        <v>289</v>
      </c>
      <c r="E85" s="254"/>
      <c r="F85" s="241"/>
      <c r="G85" s="241"/>
      <c r="H85" s="241"/>
      <c r="I85" s="232"/>
      <c r="J85" s="232"/>
      <c r="K85" s="232"/>
      <c r="L85" s="232"/>
      <c r="M85" s="232"/>
      <c r="N85" s="232"/>
      <c r="O85" s="187"/>
      <c r="P85" s="232"/>
      <c r="Q85" s="235"/>
      <c r="R85" s="235"/>
      <c r="S85" s="294"/>
      <c r="V85" s="238"/>
    </row>
    <row r="86" spans="1:26" ht="29" x14ac:dyDescent="0.35">
      <c r="A86" s="201"/>
      <c r="B86" s="241"/>
      <c r="C86" s="131" t="s">
        <v>368</v>
      </c>
      <c r="D86" s="108" t="s">
        <v>281</v>
      </c>
      <c r="E86" s="254"/>
      <c r="F86" s="241"/>
      <c r="G86" s="241"/>
      <c r="H86" s="241"/>
      <c r="I86" s="232"/>
      <c r="J86" s="232"/>
      <c r="K86" s="232"/>
      <c r="L86" s="232"/>
      <c r="M86" s="232"/>
      <c r="N86" s="232"/>
      <c r="O86" s="187"/>
      <c r="P86" s="232"/>
      <c r="Q86" s="235"/>
      <c r="R86" s="235"/>
      <c r="S86" s="294"/>
      <c r="V86" s="238"/>
    </row>
    <row r="87" spans="1:26" ht="53.5" customHeight="1" thickBot="1" x14ac:dyDescent="0.4">
      <c r="A87" s="200"/>
      <c r="B87" s="242"/>
      <c r="C87" s="129" t="s">
        <v>369</v>
      </c>
      <c r="D87" s="108" t="s">
        <v>289</v>
      </c>
      <c r="E87" s="255"/>
      <c r="F87" s="242"/>
      <c r="G87" s="242"/>
      <c r="H87" s="242"/>
      <c r="I87" s="248"/>
      <c r="J87" s="248"/>
      <c r="K87" s="248"/>
      <c r="L87" s="248"/>
      <c r="M87" s="248"/>
      <c r="N87" s="248"/>
      <c r="O87" s="247"/>
      <c r="P87" s="248"/>
      <c r="Q87" s="258"/>
      <c r="R87" s="258"/>
      <c r="S87" s="294"/>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43" t="s">
        <v>231</v>
      </c>
      <c r="J88" s="243" t="s">
        <v>231</v>
      </c>
      <c r="K88" s="243" t="s">
        <v>231</v>
      </c>
      <c r="L88" s="243" t="s">
        <v>231</v>
      </c>
      <c r="M88" s="243" t="s">
        <v>231</v>
      </c>
      <c r="N88" s="243"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44"/>
      <c r="J89" s="244"/>
      <c r="K89" s="244"/>
      <c r="L89" s="244"/>
      <c r="M89" s="244"/>
      <c r="N89" s="244"/>
      <c r="O89" s="187"/>
      <c r="P89" s="232"/>
      <c r="Q89" s="235"/>
      <c r="R89" s="235"/>
      <c r="S89" s="293"/>
      <c r="V89" s="238"/>
    </row>
    <row r="90" spans="1:26" x14ac:dyDescent="0.35">
      <c r="A90" s="201"/>
      <c r="B90" s="241"/>
      <c r="C90" s="131" t="s">
        <v>373</v>
      </c>
      <c r="D90" s="108" t="s">
        <v>289</v>
      </c>
      <c r="E90" s="254"/>
      <c r="F90" s="241"/>
      <c r="G90" s="241"/>
      <c r="H90" s="241"/>
      <c r="I90" s="244"/>
      <c r="J90" s="244"/>
      <c r="K90" s="244"/>
      <c r="L90" s="244"/>
      <c r="M90" s="244"/>
      <c r="N90" s="244"/>
      <c r="O90" s="187"/>
      <c r="P90" s="232"/>
      <c r="Q90" s="235"/>
      <c r="R90" s="235"/>
      <c r="S90" s="293"/>
      <c r="V90" s="238"/>
    </row>
    <row r="91" spans="1:26" ht="84.65" customHeight="1" thickBot="1" x14ac:dyDescent="0.4">
      <c r="A91" s="202"/>
      <c r="B91" s="242"/>
      <c r="C91" s="133" t="s">
        <v>374</v>
      </c>
      <c r="D91" s="143" t="s">
        <v>281</v>
      </c>
      <c r="E91" s="255"/>
      <c r="F91" s="242"/>
      <c r="G91" s="242"/>
      <c r="H91" s="242"/>
      <c r="I91" s="245"/>
      <c r="J91" s="245"/>
      <c r="K91" s="245"/>
      <c r="L91" s="245"/>
      <c r="M91" s="245"/>
      <c r="N91" s="245"/>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bGRUzKKbWKO7A98StInJV2nMY0jJlzdZdWkNfvoKnu+HYVbpFdO7lG1wn69pDed18wZLD4PEFkVGWEIhyDfSA==" saltValue="AOTjtFz/SnhAlS+iqA+BFA=="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O24:O31"/>
    <mergeCell ref="P24:P31"/>
    <mergeCell ref="Q24:Q3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M40:M45"/>
    <mergeCell ref="N40:N45"/>
    <mergeCell ref="A46:A50"/>
    <mergeCell ref="B46:B50"/>
    <mergeCell ref="E46:E50"/>
    <mergeCell ref="F46:F50"/>
    <mergeCell ref="G46:G50"/>
    <mergeCell ref="I40:I45"/>
    <mergeCell ref="J40:J45"/>
    <mergeCell ref="K40:K45"/>
    <mergeCell ref="L40:L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2438" priority="13">
      <formula>$D12="No"</formula>
    </cfRule>
  </conditionalFormatting>
  <conditionalFormatting sqref="F12:F91">
    <cfRule type="cellIs" dxfId="2437" priority="16" operator="greaterThan">
      <formula>0</formula>
    </cfRule>
  </conditionalFormatting>
  <conditionalFormatting sqref="G12:G91">
    <cfRule type="cellIs" dxfId="2436" priority="15" operator="greaterThan">
      <formula>0</formula>
    </cfRule>
  </conditionalFormatting>
  <conditionalFormatting sqref="H12:H91">
    <cfRule type="cellIs" dxfId="2435" priority="14" operator="greaterThan">
      <formula>0</formula>
    </cfRule>
  </conditionalFormatting>
  <conditionalFormatting sqref="N12">
    <cfRule type="cellIs" dxfId="2434" priority="85" operator="equal">
      <formula>"Minor Negative"</formula>
    </cfRule>
    <cfRule type="cellIs" dxfId="2433" priority="86" operator="equal">
      <formula>"Significant Negative"</formula>
    </cfRule>
    <cfRule type="cellIs" dxfId="2432" priority="87" operator="equal">
      <formula>"Minor Positive"</formula>
    </cfRule>
    <cfRule type="cellIs" dxfId="2431" priority="88" operator="equal">
      <formula>"Significant Positive"</formula>
    </cfRule>
    <cfRule type="cellIs" dxfId="2430" priority="89" operator="equal">
      <formula>"Neutral"</formula>
    </cfRule>
  </conditionalFormatting>
  <conditionalFormatting sqref="N22">
    <cfRule type="cellIs" dxfId="2429" priority="95" operator="equal">
      <formula>"Significant Positive"</formula>
    </cfRule>
    <cfRule type="cellIs" dxfId="2428" priority="93" operator="equal">
      <formula>"Neutral"</formula>
    </cfRule>
    <cfRule type="cellIs" dxfId="2427" priority="94" operator="equal">
      <formula>"Minor Positive"</formula>
    </cfRule>
    <cfRule type="cellIs" dxfId="2426" priority="92" operator="equal">
      <formula>"Uncertain"</formula>
    </cfRule>
    <cfRule type="cellIs" dxfId="2425" priority="91" operator="equal">
      <formula>"Minor Negative"</formula>
    </cfRule>
    <cfRule type="cellIs" dxfId="2424" priority="90" operator="equal">
      <formula>"Significant Negative"</formula>
    </cfRule>
  </conditionalFormatting>
  <conditionalFormatting sqref="N24">
    <cfRule type="cellIs" dxfId="2423" priority="109" operator="equal">
      <formula>"Minor Negative"</formula>
    </cfRule>
    <cfRule type="cellIs" dxfId="2422" priority="112" operator="equal">
      <formula>"Minor Positive"</formula>
    </cfRule>
    <cfRule type="cellIs" dxfId="2421" priority="111" operator="equal">
      <formula>"Neutral"</formula>
    </cfRule>
    <cfRule type="cellIs" dxfId="2420" priority="110" operator="equal">
      <formula>"Uncertain"</formula>
    </cfRule>
    <cfRule type="cellIs" dxfId="2419" priority="108" operator="equal">
      <formula>"Significant Negative"</formula>
    </cfRule>
    <cfRule type="cellIs" dxfId="2418" priority="113" operator="equal">
      <formula>"Significant Positive"</formula>
    </cfRule>
  </conditionalFormatting>
  <conditionalFormatting sqref="N32">
    <cfRule type="cellIs" dxfId="2417" priority="99" operator="equal">
      <formula>"Neutral"</formula>
    </cfRule>
    <cfRule type="cellIs" dxfId="2416" priority="98" operator="equal">
      <formula>"Uncertain"</formula>
    </cfRule>
    <cfRule type="cellIs" dxfId="2415" priority="97" operator="equal">
      <formula>"Minor Negative"</formula>
    </cfRule>
    <cfRule type="cellIs" dxfId="2414" priority="96" operator="equal">
      <formula>"Significant Negative"</formula>
    </cfRule>
    <cfRule type="cellIs" dxfId="2413" priority="100" operator="equal">
      <formula>"Minor Positive"</formula>
    </cfRule>
    <cfRule type="cellIs" dxfId="2412" priority="101" operator="equal">
      <formula>"Significant Positive"</formula>
    </cfRule>
  </conditionalFormatting>
  <conditionalFormatting sqref="N40">
    <cfRule type="cellIs" dxfId="2411" priority="34" operator="equal">
      <formula>"Significant Positive"</formula>
    </cfRule>
    <cfRule type="cellIs" dxfId="2410" priority="32" operator="equal">
      <formula>"Neutral"</formula>
    </cfRule>
    <cfRule type="cellIs" dxfId="2409" priority="31" operator="equal">
      <formula>"Uncertain"</formula>
    </cfRule>
    <cfRule type="cellIs" dxfId="2408" priority="30" operator="equal">
      <formula>"Minor Negative"</formula>
    </cfRule>
    <cfRule type="cellIs" dxfId="2407" priority="29" operator="equal">
      <formula>"Significant Negative"</formula>
    </cfRule>
    <cfRule type="cellIs" dxfId="2406" priority="33" operator="equal">
      <formula>"Minor Positive"</formula>
    </cfRule>
  </conditionalFormatting>
  <conditionalFormatting sqref="N46">
    <cfRule type="cellIs" dxfId="2405" priority="82" operator="equal">
      <formula>"Significant Positive"</formula>
    </cfRule>
    <cfRule type="cellIs" dxfId="2404" priority="81" operator="equal">
      <formula>"Minor Positive"</formula>
    </cfRule>
    <cfRule type="cellIs" dxfId="2403" priority="80" operator="equal">
      <formula>"Neutral"</formula>
    </cfRule>
    <cfRule type="cellIs" dxfId="2402" priority="77" operator="equal">
      <formula>"Significant Negative"</formula>
    </cfRule>
    <cfRule type="cellIs" dxfId="2401" priority="78" operator="equal">
      <formula>"Minor Negative"</formula>
    </cfRule>
    <cfRule type="cellIs" dxfId="2400" priority="79" operator="equal">
      <formula>"Uncertain"</formula>
    </cfRule>
  </conditionalFormatting>
  <conditionalFormatting sqref="N51">
    <cfRule type="cellIs" dxfId="2399" priority="40" operator="equal">
      <formula>"Significant Positive"</formula>
    </cfRule>
    <cfRule type="cellIs" dxfId="2398" priority="38" operator="equal">
      <formula>"Neutral"</formula>
    </cfRule>
    <cfRule type="cellIs" dxfId="2397" priority="37" operator="equal">
      <formula>"Uncertain"</formula>
    </cfRule>
    <cfRule type="cellIs" dxfId="2396" priority="36" operator="equal">
      <formula>"Minor Negative"</formula>
    </cfRule>
    <cfRule type="cellIs" dxfId="2395" priority="35" operator="equal">
      <formula>"Significant Negative"</formula>
    </cfRule>
    <cfRule type="cellIs" dxfId="2394" priority="39" operator="equal">
      <formula>"Minor Positive"</formula>
    </cfRule>
  </conditionalFormatting>
  <conditionalFormatting sqref="N53">
    <cfRule type="cellIs" dxfId="2393" priority="114" operator="equal">
      <formula>"Significant Negative"</formula>
    </cfRule>
    <cfRule type="cellIs" dxfId="2392" priority="115" operator="equal">
      <formula>"Minor Negative"</formula>
    </cfRule>
    <cfRule type="cellIs" dxfId="2391" priority="116" operator="equal">
      <formula>"Uncertain"</formula>
    </cfRule>
    <cfRule type="cellIs" dxfId="2390" priority="117" operator="equal">
      <formula>"Neutral"</formula>
    </cfRule>
    <cfRule type="cellIs" dxfId="2389" priority="118" operator="equal">
      <formula>"Minor Positive"</formula>
    </cfRule>
    <cfRule type="cellIs" dxfId="2388" priority="119" operator="equal">
      <formula>"Significant Positive"</formula>
    </cfRule>
  </conditionalFormatting>
  <conditionalFormatting sqref="N58">
    <cfRule type="cellIs" dxfId="2387" priority="42" operator="equal">
      <formula>"Minor Negative"</formula>
    </cfRule>
    <cfRule type="cellIs" dxfId="2386" priority="43" operator="equal">
      <formula>"Uncertain"</formula>
    </cfRule>
    <cfRule type="cellIs" dxfId="2385" priority="44" operator="equal">
      <formula>"Neutral"</formula>
    </cfRule>
    <cfRule type="cellIs" dxfId="2384" priority="45" operator="equal">
      <formula>"Minor Positive"</formula>
    </cfRule>
    <cfRule type="cellIs" dxfId="2383" priority="46" operator="equal">
      <formula>"Significant Positive"</formula>
    </cfRule>
    <cfRule type="cellIs" dxfId="2382" priority="41" operator="equal">
      <formula>"Significant Negative"</formula>
    </cfRule>
  </conditionalFormatting>
  <conditionalFormatting sqref="N61">
    <cfRule type="cellIs" dxfId="2381" priority="51" operator="equal">
      <formula>"Minor Positive"</formula>
    </cfRule>
    <cfRule type="cellIs" dxfId="2380" priority="50" operator="equal">
      <formula>"Neutral"</formula>
    </cfRule>
    <cfRule type="cellIs" dxfId="2379" priority="49" operator="equal">
      <formula>"Uncertain"</formula>
    </cfRule>
    <cfRule type="cellIs" dxfId="2378" priority="48" operator="equal">
      <formula>"Minor Negative"</formula>
    </cfRule>
    <cfRule type="cellIs" dxfId="2377" priority="47" operator="equal">
      <formula>"Significant Negative"</formula>
    </cfRule>
    <cfRule type="cellIs" dxfId="2376" priority="52" operator="equal">
      <formula>"Significant Positive"</formula>
    </cfRule>
  </conditionalFormatting>
  <conditionalFormatting sqref="N69">
    <cfRule type="cellIs" dxfId="2375" priority="25" operator="equal">
      <formula>"Significant Positive"</formula>
    </cfRule>
    <cfRule type="cellIs" dxfId="2374" priority="24" operator="equal">
      <formula>"Minor Positive"</formula>
    </cfRule>
    <cfRule type="cellIs" dxfId="2373" priority="23" operator="equal">
      <formula>"Neutral"</formula>
    </cfRule>
    <cfRule type="cellIs" dxfId="2372" priority="22" operator="equal">
      <formula>"Uncertain"</formula>
    </cfRule>
    <cfRule type="cellIs" dxfId="2371" priority="21" operator="equal">
      <formula>"Minor Negative"</formula>
    </cfRule>
    <cfRule type="cellIs" dxfId="2370" priority="20" operator="equal">
      <formula>"Significant Negative"</formula>
    </cfRule>
  </conditionalFormatting>
  <conditionalFormatting sqref="N76">
    <cfRule type="cellIs" dxfId="2369" priority="57" operator="equal">
      <formula>"Minor Positive"</formula>
    </cfRule>
    <cfRule type="cellIs" dxfId="2368" priority="58" operator="equal">
      <formula>"Significant Positive"</formula>
    </cfRule>
    <cfRule type="cellIs" dxfId="2367" priority="55" operator="equal">
      <formula>"Uncertain"</formula>
    </cfRule>
    <cfRule type="cellIs" dxfId="2366" priority="56" operator="equal">
      <formula>"Neutral"</formula>
    </cfRule>
    <cfRule type="cellIs" dxfId="2365" priority="54" operator="equal">
      <formula>"Minor Negative"</formula>
    </cfRule>
    <cfRule type="cellIs" dxfId="2364" priority="53" operator="equal">
      <formula>"Significant Negative"</formula>
    </cfRule>
  </conditionalFormatting>
  <conditionalFormatting sqref="N81">
    <cfRule type="cellIs" dxfId="2363" priority="1" operator="equal">
      <formula>"Significant Negative"</formula>
    </cfRule>
    <cfRule type="cellIs" dxfId="2362" priority="6" operator="equal">
      <formula>"Significant Positive"</formula>
    </cfRule>
    <cfRule type="cellIs" dxfId="2361" priority="5" operator="equal">
      <formula>"Minor Positive"</formula>
    </cfRule>
    <cfRule type="cellIs" dxfId="2360" priority="4" operator="equal">
      <formula>"Neutral"</formula>
    </cfRule>
    <cfRule type="cellIs" dxfId="2359" priority="3" operator="equal">
      <formula>"Uncertain"</formula>
    </cfRule>
    <cfRule type="cellIs" dxfId="2358" priority="2" operator="equal">
      <formula>"Minor Negative"</formula>
    </cfRule>
  </conditionalFormatting>
  <conditionalFormatting sqref="N88">
    <cfRule type="cellIs" dxfId="2357" priority="65" operator="equal">
      <formula>"Significant Negative"</formula>
    </cfRule>
    <cfRule type="cellIs" dxfId="2356" priority="66" operator="equal">
      <formula>"Minor Negative"</formula>
    </cfRule>
    <cfRule type="cellIs" dxfId="2355" priority="67" operator="equal">
      <formula>"Uncertain"</formula>
    </cfRule>
    <cfRule type="cellIs" dxfId="2354" priority="68" operator="equal">
      <formula>"Neutral"</formula>
    </cfRule>
    <cfRule type="cellIs" dxfId="2353" priority="69" operator="equal">
      <formula>"Minor Positive"</formula>
    </cfRule>
    <cfRule type="cellIs" dxfId="2352" priority="70" operator="equal">
      <formula>"Significant Positive"</formula>
    </cfRule>
  </conditionalFormatting>
  <dataValidations count="9">
    <dataValidation type="list" allowBlank="1" showInputMessage="1" showErrorMessage="1" sqref="I12:I91" xr:uid="{2B624A43-6B25-4CF0-97B9-F8CA342F7C89}">
      <formula1>"Direct,Indirect,N/A"</formula1>
    </dataValidation>
    <dataValidation type="list" allowBlank="1" showInputMessage="1" showErrorMessage="1" sqref="J12 J22:J91" xr:uid="{A19E1E87-63EE-41B5-BE89-0218E31E4C11}">
      <formula1>"Low,Medium,High,N/A"</formula1>
    </dataValidation>
    <dataValidation type="list" allowBlank="1" showInputMessage="1" showErrorMessage="1" sqref="K12 K22:K91" xr:uid="{C01E114E-CC80-46A3-89BB-9FAACF39BB33}">
      <formula1>"Short(&lt;5yrs),Short/Medium,Medium(10yrs),Medium/Long,Long(20+yrs),N/A"</formula1>
    </dataValidation>
    <dataValidation type="list" allowBlank="1" showInputMessage="1" showErrorMessage="1" sqref="L12 L22:L91" xr:uid="{EA1E5244-57C8-4DF2-B399-3C06FF030B54}">
      <formula1>"Localised,District-wide,Regional,National,N/A"</formula1>
    </dataValidation>
    <dataValidation type="list" allowBlank="1" showInputMessage="1" showErrorMessage="1" sqref="N12 N88:N91 N22:N80" xr:uid="{79FF61D2-74F9-46B4-BECB-3FBFAF416E66}">
      <formula1>"Significant Positive,Minor Positive,Neutral,Uncertain,Minor Negative,Significant Negative"</formula1>
    </dataValidation>
    <dataValidation type="list" allowBlank="1" showInputMessage="1" showErrorMessage="1" sqref="P88:P91 P69:P75" xr:uid="{5D9EB359-3C12-4868-ACAE-8CA21B31F8E8}">
      <formula1>"Yes,No"</formula1>
    </dataValidation>
    <dataValidation type="list" allowBlank="1" showInputMessage="1" showErrorMessage="1" sqref="M12:M91" xr:uid="{BD2932FD-4BA0-441C-89C2-F84D5AB4C37F}">
      <formula1>"Permanent/Irreversible,Permanant/Reversible,Temporary/Irreversible,Temporary/Reversible,N/A"</formula1>
    </dataValidation>
    <dataValidation type="list" allowBlank="1" showInputMessage="1" showErrorMessage="1" sqref="N81:N87" xr:uid="{196EF53E-FF7A-4559-9A1A-325169AAA1CD}">
      <formula1>"Significant Positive,Minor Positive,Neitral,Uncertain,Minor Negative, Significant Negative"</formula1>
    </dataValidation>
    <dataValidation type="list" allowBlank="1" showInputMessage="1" showErrorMessage="1" sqref="D12:D91" xr:uid="{6A66C88E-85EE-4D1F-91CD-D16DBB84EC27}">
      <formula1>"Yes, No"</formula1>
    </dataValidation>
  </dataValidations>
  <pageMargins left="0.7" right="0.7" top="0.75" bottom="0.75" header="0.3" footer="0.3"/>
  <pageSetup orientation="portrait" horizontalDpi="4294967293" vertic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77792-7D18-4E64-B299-F080DE21FE88}">
  <sheetPr codeName="Sheet10"/>
  <dimension ref="A1:Z94"/>
  <sheetViews>
    <sheetView topLeftCell="C57" zoomScale="60" zoomScaleNormal="60" workbookViewId="0">
      <selection activeCell="R81" sqref="R81:R87"/>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4.179687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33.54296875" customWidth="1"/>
    <col min="18" max="18" width="36" customWidth="1"/>
    <col min="19" max="19" width="32"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155</v>
      </c>
      <c r="D1" s="192"/>
      <c r="E1" s="137"/>
      <c r="F1" s="137"/>
      <c r="G1" s="137"/>
      <c r="H1" s="137"/>
      <c r="I1" s="112"/>
      <c r="J1" s="112"/>
      <c r="K1" s="112"/>
      <c r="M1" s="113"/>
      <c r="N1" s="113"/>
      <c r="O1" s="113"/>
    </row>
    <row r="2" spans="1:26" x14ac:dyDescent="0.35">
      <c r="A2" s="74" t="s">
        <v>24</v>
      </c>
      <c r="B2" s="114"/>
      <c r="C2" s="187" t="s">
        <v>375</v>
      </c>
      <c r="D2" s="187"/>
      <c r="E2" s="138"/>
      <c r="F2" s="138"/>
      <c r="G2" s="138"/>
      <c r="H2" s="138"/>
      <c r="M2" s="115"/>
      <c r="N2" s="115"/>
      <c r="O2" s="115"/>
    </row>
    <row r="3" spans="1:26" x14ac:dyDescent="0.35">
      <c r="A3" s="75" t="s">
        <v>25</v>
      </c>
      <c r="B3" s="116"/>
      <c r="C3" s="247" t="s">
        <v>376</v>
      </c>
      <c r="D3" s="247"/>
      <c r="E3" s="138"/>
      <c r="F3" s="138"/>
      <c r="G3" s="138"/>
      <c r="H3" s="138"/>
      <c r="M3" s="115"/>
      <c r="N3" s="115"/>
      <c r="O3" s="115"/>
    </row>
    <row r="4" spans="1:26" ht="17.25" customHeight="1" x14ac:dyDescent="0.35">
      <c r="A4" s="135" t="s">
        <v>26</v>
      </c>
      <c r="B4" s="136"/>
      <c r="C4" s="290" t="s">
        <v>377</v>
      </c>
      <c r="D4" s="290"/>
      <c r="E4" s="134"/>
      <c r="F4" s="134"/>
      <c r="G4" s="134"/>
      <c r="H4" s="134"/>
      <c r="M4" s="115"/>
      <c r="N4" s="115"/>
      <c r="O4" s="115"/>
    </row>
    <row r="5" spans="1:26" ht="17.25" customHeight="1" x14ac:dyDescent="0.35">
      <c r="A5" s="75" t="s">
        <v>27</v>
      </c>
      <c r="B5" s="136"/>
      <c r="C5" s="175">
        <v>0.22</v>
      </c>
      <c r="D5" s="177"/>
      <c r="E5" s="134"/>
      <c r="F5" s="134"/>
      <c r="G5" s="134"/>
      <c r="H5" s="134"/>
      <c r="M5" s="115"/>
      <c r="N5" s="115"/>
      <c r="O5" s="115"/>
    </row>
    <row r="6" spans="1:26" ht="45" customHeight="1" x14ac:dyDescent="0.35">
      <c r="A6" s="75" t="s">
        <v>28</v>
      </c>
      <c r="B6" s="136"/>
      <c r="C6" s="175" t="s">
        <v>627</v>
      </c>
      <c r="D6" s="177"/>
      <c r="E6" s="134"/>
      <c r="F6" s="134"/>
      <c r="G6" s="134"/>
      <c r="H6" s="134"/>
      <c r="M6" s="115"/>
      <c r="N6" s="115"/>
      <c r="O6" s="115"/>
    </row>
    <row r="7" spans="1:26" ht="17.25" customHeight="1" x14ac:dyDescent="0.35">
      <c r="A7" s="75" t="s">
        <v>29</v>
      </c>
      <c r="B7" s="136"/>
      <c r="C7" s="175" t="s">
        <v>270</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281</v>
      </c>
      <c r="E12" s="266" t="s">
        <v>281</v>
      </c>
      <c r="F12" s="260">
        <f ca="1">COUNTIFS(INDIRECT("RAG!$C$"&amp;$V12&amp;":$BB$"&amp;$V12),F$11,RAG!$C$3:$BB$3,$B12)</f>
        <v>0</v>
      </c>
      <c r="G12" s="279">
        <f ca="1">COUNTIFS(INDIRECT("RAG!$C$"&amp;$V12&amp;":$BB$"&amp;$V12),G$11,RAG!$C$3:$BB$3,$B12)</f>
        <v>1</v>
      </c>
      <c r="H12" s="279">
        <f ca="1">COUNTIFS(INDIRECT("RAG!$C$"&amp;$V12&amp;":$BB$"&amp;$V12),H$11,RAG!$C$3:$BB$3,$B12)</f>
        <v>2</v>
      </c>
      <c r="I12" s="283" t="s">
        <v>282</v>
      </c>
      <c r="J12" s="283" t="s">
        <v>335</v>
      </c>
      <c r="K12" s="283" t="s">
        <v>284</v>
      </c>
      <c r="L12" s="283" t="s">
        <v>285</v>
      </c>
      <c r="M12" s="283" t="s">
        <v>286</v>
      </c>
      <c r="N12" s="256" t="s">
        <v>261</v>
      </c>
      <c r="O12" s="246" t="s">
        <v>378</v>
      </c>
      <c r="P12" s="231" t="s">
        <v>289</v>
      </c>
      <c r="Q12" s="249"/>
      <c r="R12" s="249"/>
      <c r="S12" s="293"/>
      <c r="V12" s="237">
        <f>MATCH(C1, RAG!$B$1:B$56, 0)</f>
        <v>20</v>
      </c>
      <c r="Z12" t="str">
        <f>IF(R12&gt;0,B12&amp;":"&amp;R12&amp;"
","")</f>
        <v/>
      </c>
    </row>
    <row r="13" spans="1:26" x14ac:dyDescent="0.35">
      <c r="A13" s="197"/>
      <c r="B13" s="288"/>
      <c r="C13" s="108" t="s">
        <v>288</v>
      </c>
      <c r="D13" s="108" t="s">
        <v>289</v>
      </c>
      <c r="E13" s="266"/>
      <c r="F13" s="260"/>
      <c r="G13" s="260"/>
      <c r="H13" s="260"/>
      <c r="I13" s="284"/>
      <c r="J13" s="284"/>
      <c r="K13" s="284"/>
      <c r="L13" s="284"/>
      <c r="M13" s="284"/>
      <c r="N13" s="282"/>
      <c r="O13" s="187"/>
      <c r="P13" s="232"/>
      <c r="Q13" s="250"/>
      <c r="R13" s="250"/>
      <c r="S13" s="293"/>
      <c r="V13" s="238"/>
    </row>
    <row r="14" spans="1:26" x14ac:dyDescent="0.35">
      <c r="A14" s="197"/>
      <c r="B14" s="288"/>
      <c r="C14" s="108" t="s">
        <v>290</v>
      </c>
      <c r="D14" s="108" t="s">
        <v>289</v>
      </c>
      <c r="E14" s="266"/>
      <c r="F14" s="260"/>
      <c r="G14" s="260"/>
      <c r="H14" s="260"/>
      <c r="I14" s="284"/>
      <c r="J14" s="284"/>
      <c r="K14" s="284"/>
      <c r="L14" s="284"/>
      <c r="M14" s="284"/>
      <c r="N14" s="282"/>
      <c r="O14" s="187"/>
      <c r="P14" s="232"/>
      <c r="Q14" s="250"/>
      <c r="R14" s="250"/>
      <c r="S14" s="293"/>
      <c r="V14" s="238"/>
    </row>
    <row r="15" spans="1:26" x14ac:dyDescent="0.35">
      <c r="A15" s="197"/>
      <c r="B15" s="288"/>
      <c r="C15" s="108" t="s">
        <v>291</v>
      </c>
      <c r="D15" s="108" t="s">
        <v>289</v>
      </c>
      <c r="E15" s="266"/>
      <c r="F15" s="260"/>
      <c r="G15" s="260"/>
      <c r="H15" s="260"/>
      <c r="I15" s="284"/>
      <c r="J15" s="284"/>
      <c r="K15" s="284"/>
      <c r="L15" s="284"/>
      <c r="M15" s="284"/>
      <c r="N15" s="282"/>
      <c r="O15" s="187"/>
      <c r="P15" s="232"/>
      <c r="Q15" s="250"/>
      <c r="R15" s="250"/>
      <c r="S15" s="293"/>
      <c r="V15" s="238"/>
    </row>
    <row r="16" spans="1:26" ht="14.5" customHeight="1" x14ac:dyDescent="0.35">
      <c r="A16" s="197"/>
      <c r="B16" s="288"/>
      <c r="C16" s="108" t="s">
        <v>292</v>
      </c>
      <c r="D16" s="108" t="s">
        <v>281</v>
      </c>
      <c r="E16" s="266"/>
      <c r="F16" s="260"/>
      <c r="G16" s="260"/>
      <c r="H16" s="260"/>
      <c r="I16" s="284"/>
      <c r="J16" s="284"/>
      <c r="K16" s="284"/>
      <c r="L16" s="284"/>
      <c r="M16" s="284"/>
      <c r="N16" s="282"/>
      <c r="O16" s="187"/>
      <c r="P16" s="232"/>
      <c r="Q16" s="250"/>
      <c r="R16" s="250"/>
      <c r="S16" s="293"/>
      <c r="V16" s="238"/>
    </row>
    <row r="17" spans="1:26" x14ac:dyDescent="0.35">
      <c r="A17" s="197"/>
      <c r="B17" s="288"/>
      <c r="C17" s="108" t="s">
        <v>293</v>
      </c>
      <c r="D17" s="108" t="s">
        <v>281</v>
      </c>
      <c r="E17" s="266"/>
      <c r="F17" s="260"/>
      <c r="G17" s="260"/>
      <c r="H17" s="260"/>
      <c r="I17" s="284"/>
      <c r="J17" s="284"/>
      <c r="K17" s="284"/>
      <c r="L17" s="284"/>
      <c r="M17" s="284"/>
      <c r="N17" s="282"/>
      <c r="O17" s="187"/>
      <c r="P17" s="232"/>
      <c r="Q17" s="250"/>
      <c r="R17" s="250"/>
      <c r="S17" s="293"/>
      <c r="V17" s="238"/>
    </row>
    <row r="18" spans="1:26" ht="14.5" customHeight="1" x14ac:dyDescent="0.35">
      <c r="A18" s="197"/>
      <c r="B18" s="288"/>
      <c r="C18" s="108" t="s">
        <v>294</v>
      </c>
      <c r="D18" s="108" t="s">
        <v>281</v>
      </c>
      <c r="E18" s="266"/>
      <c r="F18" s="260"/>
      <c r="G18" s="260"/>
      <c r="H18" s="260"/>
      <c r="I18" s="284"/>
      <c r="J18" s="284"/>
      <c r="K18" s="284"/>
      <c r="L18" s="284"/>
      <c r="M18" s="284"/>
      <c r="N18" s="282"/>
      <c r="O18" s="187"/>
      <c r="P18" s="232"/>
      <c r="Q18" s="250"/>
      <c r="R18" s="250"/>
      <c r="S18" s="293"/>
      <c r="V18" s="238"/>
    </row>
    <row r="19" spans="1:26" x14ac:dyDescent="0.35">
      <c r="A19" s="197"/>
      <c r="B19" s="288"/>
      <c r="C19" s="108" t="s">
        <v>295</v>
      </c>
      <c r="D19" s="108" t="s">
        <v>289</v>
      </c>
      <c r="E19" s="266"/>
      <c r="F19" s="260"/>
      <c r="G19" s="260"/>
      <c r="H19" s="260"/>
      <c r="I19" s="284"/>
      <c r="J19" s="284"/>
      <c r="K19" s="284"/>
      <c r="L19" s="284"/>
      <c r="M19" s="284"/>
      <c r="N19" s="282"/>
      <c r="O19" s="187"/>
      <c r="P19" s="232"/>
      <c r="Q19" s="250"/>
      <c r="R19" s="250"/>
      <c r="S19" s="293"/>
      <c r="V19" s="238"/>
    </row>
    <row r="20" spans="1:26" ht="29" x14ac:dyDescent="0.35">
      <c r="A20" s="197"/>
      <c r="B20" s="288"/>
      <c r="C20" s="108" t="s">
        <v>296</v>
      </c>
      <c r="D20" s="108" t="s">
        <v>289</v>
      </c>
      <c r="E20" s="266"/>
      <c r="F20" s="260"/>
      <c r="G20" s="260"/>
      <c r="H20" s="260"/>
      <c r="I20" s="284"/>
      <c r="J20" s="284"/>
      <c r="K20" s="284"/>
      <c r="L20" s="284"/>
      <c r="M20" s="284"/>
      <c r="N20" s="282"/>
      <c r="O20" s="187"/>
      <c r="P20" s="232"/>
      <c r="Q20" s="250"/>
      <c r="R20" s="250"/>
      <c r="S20" s="293"/>
      <c r="V20" s="238"/>
    </row>
    <row r="21" spans="1:26" ht="15" thickBot="1" x14ac:dyDescent="0.4">
      <c r="A21" s="198"/>
      <c r="B21" s="289"/>
      <c r="C21" s="121" t="s">
        <v>297</v>
      </c>
      <c r="D21" s="108" t="s">
        <v>281</v>
      </c>
      <c r="E21" s="267"/>
      <c r="F21" s="261"/>
      <c r="G21" s="261"/>
      <c r="H21" s="261"/>
      <c r="I21" s="285"/>
      <c r="J21" s="285"/>
      <c r="K21" s="285"/>
      <c r="L21" s="285"/>
      <c r="M21" s="285"/>
      <c r="N21" s="281"/>
      <c r="O21" s="247"/>
      <c r="P21" s="248"/>
      <c r="Q21" s="251"/>
      <c r="R21" s="251"/>
      <c r="S21" s="293"/>
      <c r="V21" s="252"/>
    </row>
    <row r="22" spans="1:26" ht="39" customHeight="1" x14ac:dyDescent="0.35">
      <c r="A22" s="199" t="s">
        <v>71</v>
      </c>
      <c r="B22" s="240" t="s">
        <v>96</v>
      </c>
      <c r="C22" s="119" t="s">
        <v>298</v>
      </c>
      <c r="D22" s="119" t="s">
        <v>281</v>
      </c>
      <c r="E22" s="265" t="s">
        <v>281</v>
      </c>
      <c r="F22" s="259">
        <f ca="1">COUNTIFS(INDIRECT("RAG!$C$"&amp;$V12&amp;":$BB$"&amp;$V12),F$11,RAG!$C$3:$BB$3,$B22)</f>
        <v>0</v>
      </c>
      <c r="G22" s="259">
        <f ca="1">COUNTIFS(INDIRECT("RAG!$C$"&amp;$V12&amp;":$BB$"&amp;$V12),G$11,RAG!$C$3:$BB$3,$B22)</f>
        <v>0</v>
      </c>
      <c r="H22" s="259">
        <f ca="1">COUNTIFS(INDIRECT("RAG!$C$"&amp;$V12&amp;":$BB$"&amp;$V12),H$11,RAG!$C$3:$BB$3,$B22)</f>
        <v>2</v>
      </c>
      <c r="I22" s="283" t="s">
        <v>282</v>
      </c>
      <c r="J22" s="280" t="s">
        <v>335</v>
      </c>
      <c r="K22" s="280" t="s">
        <v>299</v>
      </c>
      <c r="L22" s="280" t="s">
        <v>285</v>
      </c>
      <c r="M22" s="280" t="s">
        <v>286</v>
      </c>
      <c r="N22" s="243" t="s">
        <v>261</v>
      </c>
      <c r="O22" s="246" t="s">
        <v>379</v>
      </c>
      <c r="P22" s="231" t="s">
        <v>289</v>
      </c>
      <c r="Q22" s="249"/>
      <c r="R22" s="249"/>
      <c r="S22" s="293"/>
      <c r="V22" s="237"/>
      <c r="Z22" t="str">
        <f>IF(R22&gt;0,B22&amp;":"&amp;R22&amp;"
","")</f>
        <v/>
      </c>
    </row>
    <row r="23" spans="1:26" ht="83.15" customHeight="1" thickBot="1" x14ac:dyDescent="0.4">
      <c r="A23" s="200"/>
      <c r="B23" s="242"/>
      <c r="C23" s="121" t="s">
        <v>301</v>
      </c>
      <c r="D23" s="108" t="s">
        <v>289</v>
      </c>
      <c r="E23" s="267"/>
      <c r="F23" s="261"/>
      <c r="G23" s="261"/>
      <c r="H23" s="261"/>
      <c r="I23" s="284"/>
      <c r="J23" s="281"/>
      <c r="K23" s="281"/>
      <c r="L23" s="281"/>
      <c r="M23" s="281"/>
      <c r="N23" s="256"/>
      <c r="O23" s="247"/>
      <c r="P23" s="248"/>
      <c r="Q23" s="251"/>
      <c r="R23" s="251"/>
      <c r="S23" s="293"/>
      <c r="V23" s="252"/>
    </row>
    <row r="24" spans="1:26" ht="72.5" x14ac:dyDescent="0.35">
      <c r="A24" s="196" t="s">
        <v>72</v>
      </c>
      <c r="B24" s="240" t="s">
        <v>97</v>
      </c>
      <c r="C24" s="122" t="s">
        <v>302</v>
      </c>
      <c r="D24" s="119" t="s">
        <v>281</v>
      </c>
      <c r="E24" s="253" t="s">
        <v>281</v>
      </c>
      <c r="F24" s="240">
        <f ca="1">COUNTIFS(INDIRECT("RAG!$C$"&amp;$V12&amp;":$BB$"&amp;$V12),F$11,RAG!$C$3:$BB$3,$B24)</f>
        <v>0</v>
      </c>
      <c r="G24" s="240">
        <f ca="1">COUNTIFS(INDIRECT("RAG!$C$"&amp;$V12&amp;":$BB$"&amp;$V12),G$11,RAG!$C$3:$BB$3,$B24)</f>
        <v>2</v>
      </c>
      <c r="H24" s="240">
        <f ca="1">COUNTIFS(INDIRECT("RAG!$C$"&amp;$V12&amp;":$BB$"&amp;$V12),H$11,RAG!$C$3:$BB$3,$B24)</f>
        <v>4</v>
      </c>
      <c r="I24" s="280" t="s">
        <v>282</v>
      </c>
      <c r="J24" s="280" t="s">
        <v>335</v>
      </c>
      <c r="K24" s="280" t="s">
        <v>284</v>
      </c>
      <c r="L24" s="280" t="s">
        <v>285</v>
      </c>
      <c r="M24" s="280" t="s">
        <v>286</v>
      </c>
      <c r="N24" s="243" t="s">
        <v>261</v>
      </c>
      <c r="O24" s="246" t="s">
        <v>714</v>
      </c>
      <c r="P24" s="231" t="s">
        <v>281</v>
      </c>
      <c r="Q24" s="249"/>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82"/>
      <c r="J25" s="282"/>
      <c r="K25" s="282"/>
      <c r="L25" s="282"/>
      <c r="M25" s="282"/>
      <c r="N25" s="244"/>
      <c r="O25" s="187"/>
      <c r="P25" s="232"/>
      <c r="Q25" s="250"/>
      <c r="R25" s="235"/>
      <c r="S25" s="293"/>
      <c r="V25" s="238"/>
    </row>
    <row r="26" spans="1:26" x14ac:dyDescent="0.35">
      <c r="A26" s="197"/>
      <c r="B26" s="241"/>
      <c r="C26" s="81" t="s">
        <v>304</v>
      </c>
      <c r="D26" s="108" t="s">
        <v>281</v>
      </c>
      <c r="E26" s="254"/>
      <c r="F26" s="241"/>
      <c r="G26" s="241"/>
      <c r="H26" s="241"/>
      <c r="I26" s="282"/>
      <c r="J26" s="282"/>
      <c r="K26" s="282"/>
      <c r="L26" s="282"/>
      <c r="M26" s="282"/>
      <c r="N26" s="244"/>
      <c r="O26" s="187"/>
      <c r="P26" s="232"/>
      <c r="Q26" s="250"/>
      <c r="R26" s="235"/>
      <c r="S26" s="293"/>
      <c r="V26" s="238"/>
    </row>
    <row r="27" spans="1:26" x14ac:dyDescent="0.35">
      <c r="A27" s="197"/>
      <c r="B27" s="241"/>
      <c r="C27" s="81" t="s">
        <v>305</v>
      </c>
      <c r="D27" s="108" t="s">
        <v>289</v>
      </c>
      <c r="E27" s="254"/>
      <c r="F27" s="241"/>
      <c r="G27" s="241"/>
      <c r="H27" s="241"/>
      <c r="I27" s="282"/>
      <c r="J27" s="282"/>
      <c r="K27" s="282"/>
      <c r="L27" s="282"/>
      <c r="M27" s="282"/>
      <c r="N27" s="244"/>
      <c r="O27" s="187"/>
      <c r="P27" s="232"/>
      <c r="Q27" s="250"/>
      <c r="R27" s="235"/>
      <c r="S27" s="293"/>
      <c r="V27" s="238"/>
    </row>
    <row r="28" spans="1:26" x14ac:dyDescent="0.35">
      <c r="A28" s="197"/>
      <c r="B28" s="241"/>
      <c r="C28" s="81" t="s">
        <v>306</v>
      </c>
      <c r="D28" s="108" t="s">
        <v>289</v>
      </c>
      <c r="E28" s="254"/>
      <c r="F28" s="241"/>
      <c r="G28" s="241"/>
      <c r="H28" s="241"/>
      <c r="I28" s="282"/>
      <c r="J28" s="282"/>
      <c r="K28" s="282"/>
      <c r="L28" s="282"/>
      <c r="M28" s="282"/>
      <c r="N28" s="244"/>
      <c r="O28" s="187"/>
      <c r="P28" s="232"/>
      <c r="Q28" s="250"/>
      <c r="R28" s="235"/>
      <c r="S28" s="293"/>
      <c r="V28" s="238"/>
    </row>
    <row r="29" spans="1:26" ht="29" x14ac:dyDescent="0.35">
      <c r="A29" s="197"/>
      <c r="B29" s="241"/>
      <c r="C29" s="81" t="s">
        <v>307</v>
      </c>
      <c r="D29" s="108" t="s">
        <v>289</v>
      </c>
      <c r="E29" s="254"/>
      <c r="F29" s="241"/>
      <c r="G29" s="241"/>
      <c r="H29" s="241"/>
      <c r="I29" s="282"/>
      <c r="J29" s="282"/>
      <c r="K29" s="282"/>
      <c r="L29" s="282"/>
      <c r="M29" s="282"/>
      <c r="N29" s="244"/>
      <c r="O29" s="187"/>
      <c r="P29" s="232"/>
      <c r="Q29" s="250"/>
      <c r="R29" s="235"/>
      <c r="S29" s="293"/>
      <c r="V29" s="238"/>
    </row>
    <row r="30" spans="1:26" x14ac:dyDescent="0.35">
      <c r="A30" s="197"/>
      <c r="B30" s="241"/>
      <c r="C30" s="81" t="s">
        <v>308</v>
      </c>
      <c r="D30" s="108" t="s">
        <v>289</v>
      </c>
      <c r="E30" s="254"/>
      <c r="F30" s="241"/>
      <c r="G30" s="241"/>
      <c r="H30" s="241"/>
      <c r="I30" s="282"/>
      <c r="J30" s="282"/>
      <c r="K30" s="282"/>
      <c r="L30" s="282"/>
      <c r="M30" s="282"/>
      <c r="N30" s="244"/>
      <c r="O30" s="187"/>
      <c r="P30" s="232"/>
      <c r="Q30" s="250"/>
      <c r="R30" s="235"/>
      <c r="S30" s="293"/>
      <c r="V30" s="238"/>
    </row>
    <row r="31" spans="1:26" ht="29.5" thickBot="1" x14ac:dyDescent="0.4">
      <c r="A31" s="198"/>
      <c r="B31" s="242"/>
      <c r="C31" s="123" t="s">
        <v>309</v>
      </c>
      <c r="D31" s="108" t="s">
        <v>289</v>
      </c>
      <c r="E31" s="255"/>
      <c r="F31" s="242"/>
      <c r="G31" s="242"/>
      <c r="H31" s="242"/>
      <c r="I31" s="281"/>
      <c r="J31" s="281"/>
      <c r="K31" s="281"/>
      <c r="L31" s="281"/>
      <c r="M31" s="281"/>
      <c r="N31" s="256"/>
      <c r="O31" s="247"/>
      <c r="P31" s="248"/>
      <c r="Q31" s="251"/>
      <c r="R31" s="258"/>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1</v>
      </c>
      <c r="H32" s="240">
        <f ca="1">COUNTIFS(INDIRECT("RAG!$C$"&amp;$V12&amp;":$BB$"&amp;$V12),H$11,RAG!$C$3:$BB$3,$B32)</f>
        <v>3</v>
      </c>
      <c r="I32" s="243" t="s">
        <v>282</v>
      </c>
      <c r="J32" s="243" t="s">
        <v>335</v>
      </c>
      <c r="K32" s="243" t="s">
        <v>284</v>
      </c>
      <c r="L32" s="243" t="s">
        <v>285</v>
      </c>
      <c r="M32" s="243" t="s">
        <v>286</v>
      </c>
      <c r="N32" s="243" t="s">
        <v>261</v>
      </c>
      <c r="O32" s="246" t="s">
        <v>380</v>
      </c>
      <c r="P32" s="231"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44"/>
      <c r="J33" s="244"/>
      <c r="K33" s="244"/>
      <c r="L33" s="244"/>
      <c r="M33" s="244"/>
      <c r="N33" s="244"/>
      <c r="O33" s="187"/>
      <c r="P33" s="232"/>
      <c r="Q33" s="235"/>
      <c r="R33" s="235"/>
      <c r="S33" s="293"/>
      <c r="V33" s="238"/>
    </row>
    <row r="34" spans="1:26" x14ac:dyDescent="0.35">
      <c r="A34" s="197"/>
      <c r="B34" s="241"/>
      <c r="C34" s="125" t="s">
        <v>314</v>
      </c>
      <c r="D34" s="108" t="s">
        <v>281</v>
      </c>
      <c r="E34" s="254"/>
      <c r="F34" s="241"/>
      <c r="G34" s="241"/>
      <c r="H34" s="241"/>
      <c r="I34" s="244"/>
      <c r="J34" s="244"/>
      <c r="K34" s="244"/>
      <c r="L34" s="244"/>
      <c r="M34" s="244"/>
      <c r="N34" s="244"/>
      <c r="O34" s="187"/>
      <c r="P34" s="232"/>
      <c r="Q34" s="235"/>
      <c r="R34" s="235"/>
      <c r="S34" s="293"/>
      <c r="V34" s="238"/>
    </row>
    <row r="35" spans="1:26" ht="30" customHeight="1" x14ac:dyDescent="0.35">
      <c r="A35" s="197"/>
      <c r="B35" s="241"/>
      <c r="C35" s="125" t="s">
        <v>315</v>
      </c>
      <c r="D35" s="108" t="s">
        <v>289</v>
      </c>
      <c r="E35" s="254"/>
      <c r="F35" s="241"/>
      <c r="G35" s="241"/>
      <c r="H35" s="241"/>
      <c r="I35" s="244"/>
      <c r="J35" s="244"/>
      <c r="K35" s="244"/>
      <c r="L35" s="244"/>
      <c r="M35" s="244"/>
      <c r="N35" s="244"/>
      <c r="O35" s="187"/>
      <c r="P35" s="232"/>
      <c r="Q35" s="235"/>
      <c r="R35" s="235"/>
      <c r="S35" s="293"/>
      <c r="V35" s="238"/>
    </row>
    <row r="36" spans="1:26" x14ac:dyDescent="0.35">
      <c r="A36" s="197"/>
      <c r="B36" s="241"/>
      <c r="C36" s="125" t="s">
        <v>316</v>
      </c>
      <c r="D36" s="108" t="s">
        <v>281</v>
      </c>
      <c r="E36" s="254"/>
      <c r="F36" s="241"/>
      <c r="G36" s="241"/>
      <c r="H36" s="241"/>
      <c r="I36" s="244"/>
      <c r="J36" s="244"/>
      <c r="K36" s="244"/>
      <c r="L36" s="244"/>
      <c r="M36" s="244"/>
      <c r="N36" s="244"/>
      <c r="O36" s="187"/>
      <c r="P36" s="232"/>
      <c r="Q36" s="235"/>
      <c r="R36" s="235"/>
      <c r="S36" s="293"/>
      <c r="V36" s="238"/>
    </row>
    <row r="37" spans="1:26" x14ac:dyDescent="0.35">
      <c r="A37" s="197"/>
      <c r="B37" s="241"/>
      <c r="C37" s="125" t="s">
        <v>317</v>
      </c>
      <c r="D37" s="108" t="s">
        <v>289</v>
      </c>
      <c r="E37" s="254"/>
      <c r="F37" s="241"/>
      <c r="G37" s="241"/>
      <c r="H37" s="241"/>
      <c r="I37" s="244"/>
      <c r="J37" s="244"/>
      <c r="K37" s="244"/>
      <c r="L37" s="244"/>
      <c r="M37" s="244"/>
      <c r="N37" s="244"/>
      <c r="O37" s="187"/>
      <c r="P37" s="232"/>
      <c r="Q37" s="235"/>
      <c r="R37" s="235"/>
      <c r="S37" s="293"/>
      <c r="V37" s="238"/>
    </row>
    <row r="38" spans="1:26" x14ac:dyDescent="0.35">
      <c r="A38" s="197"/>
      <c r="B38" s="241"/>
      <c r="C38" s="125" t="s">
        <v>318</v>
      </c>
      <c r="D38" s="108" t="s">
        <v>289</v>
      </c>
      <c r="E38" s="254"/>
      <c r="F38" s="241"/>
      <c r="G38" s="241"/>
      <c r="H38" s="241"/>
      <c r="I38" s="244"/>
      <c r="J38" s="244"/>
      <c r="K38" s="244"/>
      <c r="L38" s="244"/>
      <c r="M38" s="244"/>
      <c r="N38" s="244"/>
      <c r="O38" s="187"/>
      <c r="P38" s="232"/>
      <c r="Q38" s="235"/>
      <c r="R38" s="235"/>
      <c r="S38" s="293"/>
      <c r="V38" s="238"/>
    </row>
    <row r="39" spans="1:26" ht="15" thickBot="1" x14ac:dyDescent="0.4">
      <c r="A39" s="198"/>
      <c r="B39" s="242"/>
      <c r="C39" s="126" t="s">
        <v>319</v>
      </c>
      <c r="D39" s="108" t="s">
        <v>289</v>
      </c>
      <c r="E39" s="255"/>
      <c r="F39" s="242"/>
      <c r="G39" s="242"/>
      <c r="H39" s="242"/>
      <c r="I39" s="256"/>
      <c r="J39" s="256"/>
      <c r="K39" s="256"/>
      <c r="L39" s="256"/>
      <c r="M39" s="256"/>
      <c r="N39" s="256"/>
      <c r="O39" s="247"/>
      <c r="P39" s="248"/>
      <c r="Q39" s="258"/>
      <c r="R39" s="258"/>
      <c r="S39" s="293"/>
      <c r="V39" s="252"/>
    </row>
    <row r="40" spans="1:26" ht="14.5" customHeight="1" x14ac:dyDescent="0.35">
      <c r="A40" s="196" t="s">
        <v>77</v>
      </c>
      <c r="B40" s="240" t="s">
        <v>99</v>
      </c>
      <c r="C40" s="122" t="s">
        <v>320</v>
      </c>
      <c r="D40" s="119" t="s">
        <v>281</v>
      </c>
      <c r="E40" s="253" t="s">
        <v>281</v>
      </c>
      <c r="F40" s="240">
        <f ca="1">COUNTIFS(INDIRECT("RAG!$C$"&amp;$V12&amp;":$BB$"&amp;$V12),F$11,RAG!$C$3:$BB$3,$B40)</f>
        <v>0</v>
      </c>
      <c r="G40" s="240">
        <f ca="1">COUNTIFS(INDIRECT("RAG!$C$"&amp;$V12&amp;":$BB$"&amp;$V12),G$11,RAG!$C$3:$BB$3,$B40)</f>
        <v>1</v>
      </c>
      <c r="H40" s="240">
        <f ca="1">COUNTIFS(INDIRECT("RAG!$C$"&amp;$V12&amp;":$BB$"&amp;$V12),H$11,RAG!$C$3:$BB$3,$B40)</f>
        <v>1</v>
      </c>
      <c r="I40" s="243" t="s">
        <v>282</v>
      </c>
      <c r="J40" s="243" t="s">
        <v>335</v>
      </c>
      <c r="K40" s="243" t="s">
        <v>321</v>
      </c>
      <c r="L40" s="243" t="s">
        <v>285</v>
      </c>
      <c r="M40" s="243" t="s">
        <v>286</v>
      </c>
      <c r="N40" s="243" t="s">
        <v>261</v>
      </c>
      <c r="O40" s="246" t="s">
        <v>824</v>
      </c>
      <c r="P40" s="231" t="s">
        <v>281</v>
      </c>
      <c r="Q40" s="234"/>
      <c r="R40" s="234"/>
      <c r="S40" s="293"/>
      <c r="V40" s="237"/>
      <c r="Z40" t="str">
        <f>IF(R40&gt;0,B40&amp;":"&amp;R40&amp;"
","")</f>
        <v/>
      </c>
    </row>
    <row r="41" spans="1:26" ht="29" x14ac:dyDescent="0.35">
      <c r="A41" s="197"/>
      <c r="B41" s="241"/>
      <c r="C41" s="81" t="s">
        <v>322</v>
      </c>
      <c r="D41" s="108" t="s">
        <v>289</v>
      </c>
      <c r="E41" s="254"/>
      <c r="F41" s="241"/>
      <c r="G41" s="241"/>
      <c r="H41" s="241"/>
      <c r="I41" s="244"/>
      <c r="J41" s="244"/>
      <c r="K41" s="244"/>
      <c r="L41" s="244"/>
      <c r="M41" s="244"/>
      <c r="N41" s="244"/>
      <c r="O41" s="187"/>
      <c r="P41" s="232"/>
      <c r="Q41" s="235"/>
      <c r="R41" s="235"/>
      <c r="S41" s="293"/>
      <c r="V41" s="238"/>
    </row>
    <row r="42" spans="1:26" x14ac:dyDescent="0.35">
      <c r="A42" s="197"/>
      <c r="B42" s="241"/>
      <c r="C42" s="81" t="s">
        <v>323</v>
      </c>
      <c r="D42" s="108" t="s">
        <v>281</v>
      </c>
      <c r="E42" s="254"/>
      <c r="F42" s="241"/>
      <c r="G42" s="241"/>
      <c r="H42" s="241"/>
      <c r="I42" s="244"/>
      <c r="J42" s="244"/>
      <c r="K42" s="244"/>
      <c r="L42" s="244"/>
      <c r="M42" s="244"/>
      <c r="N42" s="244"/>
      <c r="O42" s="187"/>
      <c r="P42" s="232"/>
      <c r="Q42" s="235"/>
      <c r="R42" s="235"/>
      <c r="S42" s="293"/>
      <c r="V42" s="238"/>
    </row>
    <row r="43" spans="1:26" ht="29" x14ac:dyDescent="0.35">
      <c r="A43" s="197"/>
      <c r="B43" s="241"/>
      <c r="C43" s="81" t="s">
        <v>324</v>
      </c>
      <c r="D43" s="108" t="s">
        <v>289</v>
      </c>
      <c r="E43" s="254"/>
      <c r="F43" s="241"/>
      <c r="G43" s="241"/>
      <c r="H43" s="241"/>
      <c r="I43" s="244"/>
      <c r="J43" s="244"/>
      <c r="K43" s="244"/>
      <c r="L43" s="244"/>
      <c r="M43" s="244"/>
      <c r="N43" s="244"/>
      <c r="O43" s="187"/>
      <c r="P43" s="232"/>
      <c r="Q43" s="235"/>
      <c r="R43" s="235"/>
      <c r="S43" s="293"/>
      <c r="V43" s="238"/>
    </row>
    <row r="44" spans="1:26" ht="43.5" x14ac:dyDescent="0.35">
      <c r="A44" s="197"/>
      <c r="B44" s="241"/>
      <c r="C44" s="81" t="s">
        <v>325</v>
      </c>
      <c r="D44" s="108" t="s">
        <v>289</v>
      </c>
      <c r="E44" s="254"/>
      <c r="F44" s="241"/>
      <c r="G44" s="241"/>
      <c r="H44" s="241"/>
      <c r="I44" s="244"/>
      <c r="J44" s="244"/>
      <c r="K44" s="244"/>
      <c r="L44" s="244"/>
      <c r="M44" s="244"/>
      <c r="N44" s="244"/>
      <c r="O44" s="187"/>
      <c r="P44" s="232"/>
      <c r="Q44" s="235"/>
      <c r="R44" s="235"/>
      <c r="S44" s="293"/>
      <c r="V44" s="238"/>
    </row>
    <row r="45" spans="1:26" ht="29.5" thickBot="1" x14ac:dyDescent="0.4">
      <c r="A45" s="198"/>
      <c r="B45" s="242"/>
      <c r="C45" s="123" t="s">
        <v>326</v>
      </c>
      <c r="D45" s="108" t="s">
        <v>289</v>
      </c>
      <c r="E45" s="255"/>
      <c r="F45" s="242"/>
      <c r="G45" s="242"/>
      <c r="H45" s="242"/>
      <c r="I45" s="256"/>
      <c r="J45" s="256"/>
      <c r="K45" s="256"/>
      <c r="L45" s="256"/>
      <c r="M45" s="256"/>
      <c r="N45" s="256"/>
      <c r="O45" s="247"/>
      <c r="P45" s="248"/>
      <c r="Q45" s="258"/>
      <c r="R45" s="258"/>
      <c r="S45" s="293"/>
      <c r="V45" s="252"/>
    </row>
    <row r="46" spans="1:26" ht="29" x14ac:dyDescent="0.35">
      <c r="A46" s="196" t="s">
        <v>80</v>
      </c>
      <c r="B46" s="240" t="s">
        <v>100</v>
      </c>
      <c r="C46" s="122" t="s">
        <v>327</v>
      </c>
      <c r="D46" s="119" t="s">
        <v>281</v>
      </c>
      <c r="E46" s="253" t="s">
        <v>281</v>
      </c>
      <c r="F46" s="240">
        <f ca="1">COUNTIFS(INDIRECT("RAG!$C$"&amp;$V12&amp;":$BB$"&amp;$V12),F$11,RAG!$C$3:$BB$3,$B46)</f>
        <v>0</v>
      </c>
      <c r="G46" s="240">
        <f ca="1">COUNTIFS(INDIRECT("RAG!$C$"&amp;$V12&amp;":$BB$"&amp;$V12),G$11,RAG!$C$3:$BB$3,$B46)</f>
        <v>1</v>
      </c>
      <c r="H46" s="240">
        <f ca="1">COUNTIFS(INDIRECT("RAG!$C$"&amp;$V12&amp;":$BB$"&amp;$V12),H$11,RAG!$C$3:$BB$3,$B46)</f>
        <v>6</v>
      </c>
      <c r="I46" s="243" t="s">
        <v>282</v>
      </c>
      <c r="J46" s="243" t="s">
        <v>335</v>
      </c>
      <c r="K46" s="243" t="s">
        <v>284</v>
      </c>
      <c r="L46" s="243" t="s">
        <v>285</v>
      </c>
      <c r="M46" s="243" t="s">
        <v>286</v>
      </c>
      <c r="N46" s="243" t="s">
        <v>261</v>
      </c>
      <c r="O46" s="246" t="s">
        <v>556</v>
      </c>
      <c r="P46" s="231" t="s">
        <v>289</v>
      </c>
      <c r="Q46" s="234"/>
      <c r="R46" s="234" t="s">
        <v>312</v>
      </c>
      <c r="S46" s="293"/>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54"/>
      <c r="F47" s="241"/>
      <c r="G47" s="241"/>
      <c r="H47" s="241"/>
      <c r="I47" s="244"/>
      <c r="J47" s="244"/>
      <c r="K47" s="244"/>
      <c r="L47" s="244"/>
      <c r="M47" s="244"/>
      <c r="N47" s="244"/>
      <c r="O47" s="187"/>
      <c r="P47" s="232"/>
      <c r="Q47" s="235"/>
      <c r="R47" s="235"/>
      <c r="S47" s="293"/>
      <c r="V47" s="238"/>
    </row>
    <row r="48" spans="1:26" x14ac:dyDescent="0.35">
      <c r="A48" s="197"/>
      <c r="B48" s="241"/>
      <c r="C48" s="81" t="s">
        <v>329</v>
      </c>
      <c r="D48" s="108" t="s">
        <v>281</v>
      </c>
      <c r="E48" s="254"/>
      <c r="F48" s="241"/>
      <c r="G48" s="241"/>
      <c r="H48" s="241"/>
      <c r="I48" s="244"/>
      <c r="J48" s="244"/>
      <c r="K48" s="244"/>
      <c r="L48" s="244"/>
      <c r="M48" s="244"/>
      <c r="N48" s="244"/>
      <c r="O48" s="187"/>
      <c r="P48" s="232"/>
      <c r="Q48" s="235"/>
      <c r="R48" s="235"/>
      <c r="S48" s="293"/>
      <c r="V48" s="238"/>
    </row>
    <row r="49" spans="1:26" ht="14.5" customHeight="1" x14ac:dyDescent="0.35">
      <c r="A49" s="197"/>
      <c r="B49" s="241"/>
      <c r="C49" s="81" t="s">
        <v>330</v>
      </c>
      <c r="D49" s="108" t="s">
        <v>289</v>
      </c>
      <c r="E49" s="254"/>
      <c r="F49" s="241"/>
      <c r="G49" s="241"/>
      <c r="H49" s="241"/>
      <c r="I49" s="244"/>
      <c r="J49" s="244"/>
      <c r="K49" s="244"/>
      <c r="L49" s="244"/>
      <c r="M49" s="244"/>
      <c r="N49" s="244"/>
      <c r="O49" s="187"/>
      <c r="P49" s="232"/>
      <c r="Q49" s="235"/>
      <c r="R49" s="235"/>
      <c r="S49" s="293"/>
      <c r="V49" s="238"/>
    </row>
    <row r="50" spans="1:26" ht="76.5" customHeight="1" thickBot="1" x14ac:dyDescent="0.4">
      <c r="A50" s="198"/>
      <c r="B50" s="242"/>
      <c r="C50" s="123" t="s">
        <v>331</v>
      </c>
      <c r="D50" s="108" t="s">
        <v>289</v>
      </c>
      <c r="E50" s="255"/>
      <c r="F50" s="242"/>
      <c r="G50" s="242"/>
      <c r="H50" s="242"/>
      <c r="I50" s="256"/>
      <c r="J50" s="256"/>
      <c r="K50" s="256"/>
      <c r="L50" s="256"/>
      <c r="M50" s="256"/>
      <c r="N50" s="256"/>
      <c r="O50" s="247"/>
      <c r="P50" s="248"/>
      <c r="Q50" s="258"/>
      <c r="R50" s="258"/>
      <c r="S50" s="293"/>
      <c r="V50" s="252"/>
    </row>
    <row r="51" spans="1:26" ht="43.5" x14ac:dyDescent="0.35">
      <c r="A51" s="196" t="s">
        <v>81</v>
      </c>
      <c r="B51" s="240" t="s">
        <v>101</v>
      </c>
      <c r="C51" s="122" t="s">
        <v>332</v>
      </c>
      <c r="D51" s="119" t="s">
        <v>281</v>
      </c>
      <c r="E51" s="253" t="s">
        <v>281</v>
      </c>
      <c r="F51" s="240">
        <f ca="1">COUNTIFS(INDIRECT("RAG!$C$"&amp;$V12&amp;":$BB$"&amp;$V12),F$11,RAG!$C$3:$BB$3,$B51)</f>
        <v>2</v>
      </c>
      <c r="G51" s="240">
        <f ca="1">COUNTIFS(INDIRECT("RAG!$C$"&amp;$V12&amp;":$BB$"&amp;$V12),G$11,RAG!$C$3:$BB$3,$B51)</f>
        <v>0</v>
      </c>
      <c r="H51" s="240">
        <f ca="1">COUNTIFS(INDIRECT("RAG!$C$"&amp;$V12&amp;":$BB$"&amp;$V12),H$11,RAG!$C$3:$BB$3,$B51)</f>
        <v>2</v>
      </c>
      <c r="I51" s="243" t="s">
        <v>231</v>
      </c>
      <c r="J51" s="243" t="s">
        <v>231</v>
      </c>
      <c r="K51" s="243" t="s">
        <v>231</v>
      </c>
      <c r="L51" s="243" t="s">
        <v>231</v>
      </c>
      <c r="M51" s="243" t="s">
        <v>231</v>
      </c>
      <c r="N51" s="243" t="s">
        <v>262</v>
      </c>
      <c r="O51" s="246" t="s">
        <v>825</v>
      </c>
      <c r="P51" s="231" t="s">
        <v>289</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104" customHeight="1" thickBot="1" x14ac:dyDescent="0.4">
      <c r="A52" s="198"/>
      <c r="B52" s="242"/>
      <c r="C52" s="123" t="s">
        <v>333</v>
      </c>
      <c r="D52" s="108" t="s">
        <v>281</v>
      </c>
      <c r="E52" s="255"/>
      <c r="F52" s="242"/>
      <c r="G52" s="242"/>
      <c r="H52" s="242"/>
      <c r="I52" s="256"/>
      <c r="J52" s="256"/>
      <c r="K52" s="256"/>
      <c r="L52" s="256"/>
      <c r="M52" s="256"/>
      <c r="N52" s="256"/>
      <c r="O52" s="247"/>
      <c r="P52" s="248"/>
      <c r="Q52" s="258"/>
      <c r="R52" s="258"/>
      <c r="S52" s="293"/>
      <c r="V52" s="252"/>
    </row>
    <row r="53" spans="1:26" ht="29.15" customHeight="1" x14ac:dyDescent="0.35">
      <c r="A53" s="196" t="s">
        <v>83</v>
      </c>
      <c r="B53" s="240" t="s">
        <v>102</v>
      </c>
      <c r="C53" s="119" t="s">
        <v>334</v>
      </c>
      <c r="D53" s="119" t="s">
        <v>289</v>
      </c>
      <c r="E53" s="265" t="s">
        <v>281</v>
      </c>
      <c r="F53" s="259">
        <f ca="1">COUNTIFS(INDIRECT("RAG!$C$"&amp;$V12&amp;":$BB$"&amp;$V12),F$11,RAG!$C$3:$BB$3,$B53)</f>
        <v>0</v>
      </c>
      <c r="G53" s="259">
        <f ca="1">COUNTIFS(INDIRECT("RAG!$C$"&amp;$V12&amp;":$BB$"&amp;$V12),G$11,RAG!$C$3:$BB$3,$B53)</f>
        <v>0</v>
      </c>
      <c r="H53" s="259">
        <f ca="1">COUNTIFS(INDIRECT("RAG!$C$"&amp;$V12&amp;":$BB$"&amp;$V12),H$11,RAG!$C$3:$BB$3,$B53)</f>
        <v>1</v>
      </c>
      <c r="I53" s="243" t="s">
        <v>282</v>
      </c>
      <c r="J53" s="243" t="s">
        <v>335</v>
      </c>
      <c r="K53" s="243" t="s">
        <v>284</v>
      </c>
      <c r="L53" s="243" t="s">
        <v>381</v>
      </c>
      <c r="M53" s="243" t="s">
        <v>286</v>
      </c>
      <c r="N53" s="243" t="s">
        <v>261</v>
      </c>
      <c r="O53" s="246" t="s">
        <v>571</v>
      </c>
      <c r="P53" s="231" t="s">
        <v>289</v>
      </c>
      <c r="Q53" s="234"/>
      <c r="R53" s="234" t="s">
        <v>525</v>
      </c>
      <c r="S53" s="293"/>
      <c r="V53" s="237"/>
      <c r="Z53" t="str">
        <f>IF(R53&gt;0,B53&amp;":"&amp;R53&amp;"
","")</f>
        <v xml:space="preserve">IIA8:Local Plan Policy CN2: Energy Infrastructure requires electric vehicle charging to be provided on site, if car parking is proposed.
</v>
      </c>
    </row>
    <row r="54" spans="1:26" x14ac:dyDescent="0.35">
      <c r="A54" s="197"/>
      <c r="B54" s="241"/>
      <c r="C54" s="108" t="s">
        <v>336</v>
      </c>
      <c r="D54" s="108" t="s">
        <v>281</v>
      </c>
      <c r="E54" s="266"/>
      <c r="F54" s="260"/>
      <c r="G54" s="260"/>
      <c r="H54" s="260"/>
      <c r="I54" s="244"/>
      <c r="J54" s="244"/>
      <c r="K54" s="244"/>
      <c r="L54" s="244"/>
      <c r="M54" s="244"/>
      <c r="N54" s="244"/>
      <c r="O54" s="187"/>
      <c r="P54" s="232"/>
      <c r="Q54" s="235"/>
      <c r="R54" s="235"/>
      <c r="S54" s="293"/>
      <c r="V54" s="238"/>
    </row>
    <row r="55" spans="1:26" x14ac:dyDescent="0.35">
      <c r="A55" s="197"/>
      <c r="B55" s="241"/>
      <c r="C55" s="127" t="s">
        <v>337</v>
      </c>
      <c r="D55" s="108" t="s">
        <v>289</v>
      </c>
      <c r="E55" s="266"/>
      <c r="F55" s="260"/>
      <c r="G55" s="260"/>
      <c r="H55" s="260"/>
      <c r="I55" s="244"/>
      <c r="J55" s="244"/>
      <c r="K55" s="244"/>
      <c r="L55" s="244"/>
      <c r="M55" s="244"/>
      <c r="N55" s="244"/>
      <c r="O55" s="187"/>
      <c r="P55" s="232"/>
      <c r="Q55" s="235"/>
      <c r="R55" s="235"/>
      <c r="S55" s="293"/>
      <c r="V55" s="238"/>
    </row>
    <row r="56" spans="1:26" x14ac:dyDescent="0.35">
      <c r="A56" s="197"/>
      <c r="B56" s="241"/>
      <c r="C56" s="108" t="s">
        <v>338</v>
      </c>
      <c r="D56" s="108" t="s">
        <v>289</v>
      </c>
      <c r="E56" s="266"/>
      <c r="F56" s="260"/>
      <c r="G56" s="260"/>
      <c r="H56" s="260"/>
      <c r="I56" s="244"/>
      <c r="J56" s="244"/>
      <c r="K56" s="244"/>
      <c r="L56" s="244"/>
      <c r="M56" s="244"/>
      <c r="N56" s="244"/>
      <c r="O56" s="187"/>
      <c r="P56" s="232"/>
      <c r="Q56" s="235"/>
      <c r="R56" s="235"/>
      <c r="S56" s="293"/>
      <c r="V56" s="238"/>
    </row>
    <row r="57" spans="1:26" ht="112" customHeight="1" thickBot="1" x14ac:dyDescent="0.4">
      <c r="A57" s="198"/>
      <c r="B57" s="242"/>
      <c r="C57" s="121" t="s">
        <v>339</v>
      </c>
      <c r="D57" s="108" t="s">
        <v>281</v>
      </c>
      <c r="E57" s="267"/>
      <c r="F57" s="261"/>
      <c r="G57" s="261"/>
      <c r="H57" s="261"/>
      <c r="I57" s="256"/>
      <c r="J57" s="256"/>
      <c r="K57" s="256"/>
      <c r="L57" s="256"/>
      <c r="M57" s="256"/>
      <c r="N57" s="256"/>
      <c r="O57" s="247"/>
      <c r="P57" s="248"/>
      <c r="Q57" s="258"/>
      <c r="R57" s="258"/>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1</v>
      </c>
      <c r="H58" s="259">
        <f ca="1">COUNTIFS(INDIRECT("RAG!$C$"&amp;$V12&amp;":$BB$"&amp;$V12),H$11,RAG!$C$3:$BB$3,$B58)</f>
        <v>1</v>
      </c>
      <c r="I58" s="243" t="s">
        <v>282</v>
      </c>
      <c r="J58" s="243" t="s">
        <v>335</v>
      </c>
      <c r="K58" s="243" t="s">
        <v>284</v>
      </c>
      <c r="L58" s="243" t="s">
        <v>285</v>
      </c>
      <c r="M58" s="243" t="s">
        <v>286</v>
      </c>
      <c r="N58" s="243" t="s">
        <v>261</v>
      </c>
      <c r="O58" s="246" t="s">
        <v>802</v>
      </c>
      <c r="P58" s="231" t="s">
        <v>289</v>
      </c>
      <c r="Q58" s="249"/>
      <c r="R58" s="234" t="s">
        <v>524</v>
      </c>
      <c r="S58" s="293"/>
      <c r="V58" s="237"/>
      <c r="Z58" t="str">
        <f>IF(R58&gt;0,B58&amp;":"&amp;R58&amp;"
","")</f>
        <v xml:space="preserve">IIA9:Local Plan Policy CN4: Sustainable Drainage requires sites to incorporate natural flood risk solutions, such as SUDs.
</v>
      </c>
    </row>
    <row r="59" spans="1:26" ht="14.5" customHeight="1" x14ac:dyDescent="0.35">
      <c r="A59" s="197"/>
      <c r="B59" s="241"/>
      <c r="C59" s="109" t="s">
        <v>341</v>
      </c>
      <c r="D59" s="108" t="s">
        <v>289</v>
      </c>
      <c r="E59" s="266"/>
      <c r="F59" s="260"/>
      <c r="G59" s="260"/>
      <c r="H59" s="260"/>
      <c r="I59" s="244"/>
      <c r="J59" s="244"/>
      <c r="K59" s="244"/>
      <c r="L59" s="244"/>
      <c r="M59" s="244"/>
      <c r="N59" s="244"/>
      <c r="O59" s="187"/>
      <c r="P59" s="232"/>
      <c r="Q59" s="250"/>
      <c r="R59" s="235"/>
      <c r="S59" s="293"/>
      <c r="V59" s="238"/>
    </row>
    <row r="60" spans="1:26" ht="29.5" thickBot="1" x14ac:dyDescent="0.4">
      <c r="A60" s="198"/>
      <c r="B60" s="242"/>
      <c r="C60" s="129" t="s">
        <v>342</v>
      </c>
      <c r="D60" s="108" t="s">
        <v>289</v>
      </c>
      <c r="E60" s="267"/>
      <c r="F60" s="261"/>
      <c r="G60" s="261"/>
      <c r="H60" s="261"/>
      <c r="I60" s="256"/>
      <c r="J60" s="256"/>
      <c r="K60" s="256"/>
      <c r="L60" s="256"/>
      <c r="M60" s="256"/>
      <c r="N60" s="256"/>
      <c r="O60" s="247"/>
      <c r="P60" s="248"/>
      <c r="Q60" s="251"/>
      <c r="R60" s="258"/>
      <c r="S60" s="293"/>
      <c r="V60" s="252"/>
    </row>
    <row r="61" spans="1:26" ht="14.5" customHeight="1" x14ac:dyDescent="0.35">
      <c r="A61" s="196" t="s">
        <v>85</v>
      </c>
      <c r="B61" s="240" t="s">
        <v>104</v>
      </c>
      <c r="C61" s="119" t="s">
        <v>343</v>
      </c>
      <c r="D61" s="119" t="s">
        <v>281</v>
      </c>
      <c r="E61" s="265" t="s">
        <v>281</v>
      </c>
      <c r="F61" s="259">
        <f ca="1">COUNTIFS(INDIRECT("RAG!$C$"&amp;$V12&amp;":$BB$"&amp;$V12),F$11,RAG!$C$3:$BB$3,$B61)</f>
        <v>0</v>
      </c>
      <c r="G61" s="259">
        <f ca="1">COUNTIFS(INDIRECT("RAG!$C$"&amp;$V12&amp;":$BB$"&amp;$V12),G$11,RAG!$C$3:$BB$3,$B61)</f>
        <v>0</v>
      </c>
      <c r="H61" s="259">
        <f ca="1">COUNTIFS(INDIRECT("RAG!$C$"&amp;$V12&amp;":$BB$"&amp;$V12),H$11,RAG!$C$3:$BB$3,$B61)</f>
        <v>5</v>
      </c>
      <c r="I61" s="243" t="s">
        <v>282</v>
      </c>
      <c r="J61" s="243" t="s">
        <v>335</v>
      </c>
      <c r="K61" s="243" t="s">
        <v>284</v>
      </c>
      <c r="L61" s="243" t="s">
        <v>285</v>
      </c>
      <c r="M61" s="243" t="s">
        <v>286</v>
      </c>
      <c r="N61" s="243" t="s">
        <v>261</v>
      </c>
      <c r="O61" s="246" t="s">
        <v>667</v>
      </c>
      <c r="P61" s="231" t="s">
        <v>289</v>
      </c>
      <c r="Q61" s="277"/>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44"/>
      <c r="J62" s="244"/>
      <c r="K62" s="244"/>
      <c r="L62" s="244"/>
      <c r="M62" s="244"/>
      <c r="N62" s="244"/>
      <c r="O62" s="187"/>
      <c r="P62" s="232"/>
      <c r="Q62" s="278"/>
      <c r="R62" s="272"/>
      <c r="S62" s="293"/>
      <c r="V62" s="275"/>
    </row>
    <row r="63" spans="1:26" x14ac:dyDescent="0.35">
      <c r="A63" s="197"/>
      <c r="B63" s="241"/>
      <c r="C63" s="108" t="s">
        <v>345</v>
      </c>
      <c r="D63" s="108" t="s">
        <v>281</v>
      </c>
      <c r="E63" s="266"/>
      <c r="F63" s="260"/>
      <c r="G63" s="260"/>
      <c r="H63" s="260"/>
      <c r="I63" s="244"/>
      <c r="J63" s="244"/>
      <c r="K63" s="244"/>
      <c r="L63" s="244"/>
      <c r="M63" s="244"/>
      <c r="N63" s="244"/>
      <c r="O63" s="187"/>
      <c r="P63" s="232"/>
      <c r="Q63" s="278"/>
      <c r="R63" s="272"/>
      <c r="S63" s="293"/>
      <c r="V63" s="275"/>
    </row>
    <row r="64" spans="1:26" x14ac:dyDescent="0.35">
      <c r="A64" s="197"/>
      <c r="B64" s="241"/>
      <c r="C64" s="108" t="s">
        <v>346</v>
      </c>
      <c r="D64" s="108" t="s">
        <v>281</v>
      </c>
      <c r="E64" s="266"/>
      <c r="F64" s="260"/>
      <c r="G64" s="260"/>
      <c r="H64" s="260"/>
      <c r="I64" s="244"/>
      <c r="J64" s="244"/>
      <c r="K64" s="244"/>
      <c r="L64" s="244"/>
      <c r="M64" s="244"/>
      <c r="N64" s="244"/>
      <c r="O64" s="187"/>
      <c r="P64" s="232"/>
      <c r="Q64" s="278"/>
      <c r="R64" s="272"/>
      <c r="S64" s="293"/>
      <c r="V64" s="275"/>
    </row>
    <row r="65" spans="1:26" x14ac:dyDescent="0.35">
      <c r="A65" s="197"/>
      <c r="B65" s="241"/>
      <c r="C65" s="108" t="s">
        <v>347</v>
      </c>
      <c r="D65" s="108" t="s">
        <v>289</v>
      </c>
      <c r="E65" s="266"/>
      <c r="F65" s="260"/>
      <c r="G65" s="260"/>
      <c r="H65" s="260"/>
      <c r="I65" s="244"/>
      <c r="J65" s="244"/>
      <c r="K65" s="244"/>
      <c r="L65" s="244"/>
      <c r="M65" s="244"/>
      <c r="N65" s="244"/>
      <c r="O65" s="187"/>
      <c r="P65" s="232"/>
      <c r="Q65" s="278"/>
      <c r="R65" s="272"/>
      <c r="S65" s="293"/>
      <c r="V65" s="275"/>
    </row>
    <row r="66" spans="1:26" x14ac:dyDescent="0.35">
      <c r="A66" s="197"/>
      <c r="B66" s="241"/>
      <c r="C66" s="108" t="s">
        <v>348</v>
      </c>
      <c r="D66" s="108" t="s">
        <v>289</v>
      </c>
      <c r="E66" s="266"/>
      <c r="F66" s="260"/>
      <c r="G66" s="260"/>
      <c r="H66" s="260"/>
      <c r="I66" s="244"/>
      <c r="J66" s="244"/>
      <c r="K66" s="244"/>
      <c r="L66" s="244"/>
      <c r="M66" s="244"/>
      <c r="N66" s="244"/>
      <c r="O66" s="187"/>
      <c r="P66" s="232"/>
      <c r="Q66" s="278"/>
      <c r="R66" s="272"/>
      <c r="S66" s="293"/>
      <c r="V66" s="275"/>
    </row>
    <row r="67" spans="1:26" ht="29" x14ac:dyDescent="0.35">
      <c r="A67" s="197"/>
      <c r="B67" s="241"/>
      <c r="C67" s="108" t="s">
        <v>349</v>
      </c>
      <c r="D67" s="108" t="s">
        <v>289</v>
      </c>
      <c r="E67" s="266"/>
      <c r="F67" s="260"/>
      <c r="G67" s="260"/>
      <c r="H67" s="260"/>
      <c r="I67" s="244"/>
      <c r="J67" s="244"/>
      <c r="K67" s="244"/>
      <c r="L67" s="244"/>
      <c r="M67" s="244"/>
      <c r="N67" s="244"/>
      <c r="O67" s="187"/>
      <c r="P67" s="232"/>
      <c r="Q67" s="278"/>
      <c r="R67" s="272"/>
      <c r="S67" s="293"/>
      <c r="V67" s="275"/>
    </row>
    <row r="68" spans="1:26" ht="95.5" customHeight="1" thickBot="1" x14ac:dyDescent="0.4">
      <c r="A68" s="198"/>
      <c r="B68" s="242"/>
      <c r="C68" s="121" t="s">
        <v>350</v>
      </c>
      <c r="D68" s="108" t="s">
        <v>281</v>
      </c>
      <c r="E68" s="267"/>
      <c r="F68" s="261"/>
      <c r="G68" s="261"/>
      <c r="H68" s="261"/>
      <c r="I68" s="256"/>
      <c r="J68" s="256"/>
      <c r="K68" s="256"/>
      <c r="L68" s="256"/>
      <c r="M68" s="256"/>
      <c r="N68" s="256"/>
      <c r="O68" s="247"/>
      <c r="P68" s="248"/>
      <c r="Q68" s="279"/>
      <c r="R68" s="273"/>
      <c r="S68" s="293"/>
      <c r="V68" s="276"/>
    </row>
    <row r="69" spans="1:26" ht="14.5" customHeight="1" x14ac:dyDescent="0.35">
      <c r="A69" s="196" t="s">
        <v>599</v>
      </c>
      <c r="B69" s="240" t="s">
        <v>105</v>
      </c>
      <c r="C69" s="124" t="s">
        <v>738</v>
      </c>
      <c r="D69" s="119" t="s">
        <v>281</v>
      </c>
      <c r="E69" s="265" t="s">
        <v>281</v>
      </c>
      <c r="F69" s="259">
        <f ca="1">COUNTIFS(INDIRECT("RAG!$C$"&amp;$V12&amp;":$BB$"&amp;$V12),F$11,RAG!$C$3:$BB$3,$B69)</f>
        <v>1</v>
      </c>
      <c r="G69" s="259">
        <f ca="1">COUNTIFS(INDIRECT("RAG!$C$"&amp;$V12&amp;":$BB$"&amp;$V12),G$11,RAG!$C$3:$BB$3,$B69)</f>
        <v>0</v>
      </c>
      <c r="H69" s="259">
        <f ca="1">COUNTIFS(INDIRECT("RAG!$C$"&amp;$V12&amp;":$BB$"&amp;$V12),H$11,RAG!$C$3:$BB$3,$B69)</f>
        <v>5</v>
      </c>
      <c r="I69" s="243" t="s">
        <v>282</v>
      </c>
      <c r="J69" s="243" t="s">
        <v>335</v>
      </c>
      <c r="K69" s="243" t="s">
        <v>284</v>
      </c>
      <c r="L69" s="243" t="s">
        <v>285</v>
      </c>
      <c r="M69" s="243" t="s">
        <v>286</v>
      </c>
      <c r="N69" s="243" t="s">
        <v>264</v>
      </c>
      <c r="O69" s="262" t="s">
        <v>826</v>
      </c>
      <c r="P69" s="231" t="s">
        <v>281</v>
      </c>
      <c r="Q69" s="234" t="s">
        <v>351</v>
      </c>
      <c r="R69" s="234"/>
      <c r="S69" s="293"/>
      <c r="V69" s="237"/>
      <c r="Z69" t="str">
        <f>IF(R69&gt;0,B69&amp;":"&amp;R69&amp;"
","")</f>
        <v/>
      </c>
    </row>
    <row r="70" spans="1:26" x14ac:dyDescent="0.35">
      <c r="A70" s="197"/>
      <c r="B70" s="241"/>
      <c r="C70" s="125" t="s">
        <v>352</v>
      </c>
      <c r="D70" s="108" t="s">
        <v>281</v>
      </c>
      <c r="E70" s="266"/>
      <c r="F70" s="260"/>
      <c r="G70" s="260"/>
      <c r="H70" s="260"/>
      <c r="I70" s="244"/>
      <c r="J70" s="244"/>
      <c r="K70" s="244"/>
      <c r="L70" s="244"/>
      <c r="M70" s="244"/>
      <c r="N70" s="244"/>
      <c r="O70" s="263"/>
      <c r="P70" s="232"/>
      <c r="Q70" s="235"/>
      <c r="R70" s="235"/>
      <c r="S70" s="293"/>
      <c r="V70" s="238"/>
    </row>
    <row r="71" spans="1:26" ht="29" x14ac:dyDescent="0.35">
      <c r="A71" s="197"/>
      <c r="B71" s="241"/>
      <c r="C71" s="125" t="s">
        <v>353</v>
      </c>
      <c r="D71" s="108" t="s">
        <v>289</v>
      </c>
      <c r="E71" s="266"/>
      <c r="F71" s="260"/>
      <c r="G71" s="260"/>
      <c r="H71" s="260"/>
      <c r="I71" s="244"/>
      <c r="J71" s="244"/>
      <c r="K71" s="244"/>
      <c r="L71" s="244"/>
      <c r="M71" s="244"/>
      <c r="N71" s="244"/>
      <c r="O71" s="263"/>
      <c r="P71" s="232"/>
      <c r="Q71" s="235"/>
      <c r="R71" s="235"/>
      <c r="S71" s="293"/>
      <c r="V71" s="238"/>
    </row>
    <row r="72" spans="1:26" x14ac:dyDescent="0.35">
      <c r="A72" s="197"/>
      <c r="B72" s="241"/>
      <c r="C72" s="125" t="s">
        <v>354</v>
      </c>
      <c r="D72" s="108" t="s">
        <v>289</v>
      </c>
      <c r="E72" s="266"/>
      <c r="F72" s="260"/>
      <c r="G72" s="260"/>
      <c r="H72" s="260"/>
      <c r="I72" s="244"/>
      <c r="J72" s="244"/>
      <c r="K72" s="244"/>
      <c r="L72" s="244"/>
      <c r="M72" s="244"/>
      <c r="N72" s="244"/>
      <c r="O72" s="263"/>
      <c r="P72" s="232"/>
      <c r="Q72" s="235"/>
      <c r="R72" s="235"/>
      <c r="S72" s="293"/>
      <c r="V72" s="238"/>
    </row>
    <row r="73" spans="1:26" x14ac:dyDescent="0.35">
      <c r="A73" s="197"/>
      <c r="B73" s="241"/>
      <c r="C73" s="125" t="s">
        <v>739</v>
      </c>
      <c r="D73" s="108" t="s">
        <v>289</v>
      </c>
      <c r="E73" s="266"/>
      <c r="F73" s="260"/>
      <c r="G73" s="260"/>
      <c r="H73" s="260"/>
      <c r="I73" s="244"/>
      <c r="J73" s="244"/>
      <c r="K73" s="244"/>
      <c r="L73" s="244"/>
      <c r="M73" s="244"/>
      <c r="N73" s="244"/>
      <c r="O73" s="263"/>
      <c r="P73" s="232"/>
      <c r="Q73" s="235"/>
      <c r="R73" s="235"/>
      <c r="S73" s="293"/>
      <c r="V73" s="238"/>
    </row>
    <row r="74" spans="1:26" x14ac:dyDescent="0.35">
      <c r="A74" s="197"/>
      <c r="B74" s="241"/>
      <c r="C74" s="125" t="s">
        <v>355</v>
      </c>
      <c r="D74" s="108" t="s">
        <v>289</v>
      </c>
      <c r="E74" s="266"/>
      <c r="F74" s="260"/>
      <c r="G74" s="260"/>
      <c r="H74" s="260"/>
      <c r="I74" s="244"/>
      <c r="J74" s="244"/>
      <c r="K74" s="244"/>
      <c r="L74" s="244"/>
      <c r="M74" s="244"/>
      <c r="N74" s="244"/>
      <c r="O74" s="263"/>
      <c r="P74" s="232"/>
      <c r="Q74" s="235"/>
      <c r="R74" s="235"/>
      <c r="S74" s="293"/>
      <c r="V74" s="238"/>
    </row>
    <row r="75" spans="1:26" ht="28.5" customHeight="1" thickBot="1" x14ac:dyDescent="0.4">
      <c r="A75" s="198"/>
      <c r="B75" s="242"/>
      <c r="C75" s="126" t="s">
        <v>356</v>
      </c>
      <c r="D75" s="108" t="s">
        <v>289</v>
      </c>
      <c r="E75" s="267"/>
      <c r="F75" s="261"/>
      <c r="G75" s="261"/>
      <c r="H75" s="261"/>
      <c r="I75" s="256"/>
      <c r="J75" s="256"/>
      <c r="K75" s="256"/>
      <c r="L75" s="256"/>
      <c r="M75" s="256"/>
      <c r="N75" s="256"/>
      <c r="O75" s="264"/>
      <c r="P75" s="248"/>
      <c r="Q75" s="258"/>
      <c r="R75" s="258"/>
      <c r="S75" s="293"/>
      <c r="V75" s="252"/>
    </row>
    <row r="76" spans="1:26" ht="14.5" customHeight="1" x14ac:dyDescent="0.35">
      <c r="A76" s="196" t="s">
        <v>87</v>
      </c>
      <c r="B76" s="240" t="s">
        <v>106</v>
      </c>
      <c r="C76" s="124" t="s">
        <v>357</v>
      </c>
      <c r="D76" s="119" t="s">
        <v>281</v>
      </c>
      <c r="E76" s="265" t="s">
        <v>281</v>
      </c>
      <c r="F76" s="259">
        <f ca="1">COUNTIFS(INDIRECT("RAG!$C$"&amp;$V12&amp;":$BB$"&amp;$V12),F$11,RAG!$C$3:$BB$3,$B76)</f>
        <v>1</v>
      </c>
      <c r="G76" s="259">
        <f ca="1">COUNTIFS(INDIRECT("RAG!$C$"&amp;$V12&amp;":$BB$"&amp;$V12),G$11,RAG!$C$3:$BB$3,$B76)</f>
        <v>0</v>
      </c>
      <c r="H76" s="259">
        <f ca="1">COUNTIFS(INDIRECT("RAG!$C$"&amp;$V12&amp;":$BB$"&amp;$V12),H$11,RAG!$C$3:$BB$3,$B76)</f>
        <v>3</v>
      </c>
      <c r="I76" s="243" t="s">
        <v>231</v>
      </c>
      <c r="J76" s="243" t="s">
        <v>231</v>
      </c>
      <c r="K76" s="243" t="s">
        <v>231</v>
      </c>
      <c r="L76" s="243" t="s">
        <v>231</v>
      </c>
      <c r="M76" s="243" t="s">
        <v>231</v>
      </c>
      <c r="N76" s="243" t="s">
        <v>262</v>
      </c>
      <c r="O76" s="268" t="s">
        <v>514</v>
      </c>
      <c r="P76" s="231" t="s">
        <v>289</v>
      </c>
      <c r="Q76" s="234"/>
      <c r="R76" s="234" t="s">
        <v>358</v>
      </c>
      <c r="S76" s="293"/>
      <c r="V76" s="237"/>
      <c r="Z76" t="str">
        <f>IF(R76&gt;0,B76&amp;":"&amp;R76&amp;"
","")</f>
        <v xml:space="preserve">IIA12:Local Plan Policy GR1 Achieving a High Standard of Development Design and Layout Considerations requires all development proposals to respect the character and landscape of which it is built in.
</v>
      </c>
    </row>
    <row r="77" spans="1:26" x14ac:dyDescent="0.35">
      <c r="A77" s="197"/>
      <c r="B77" s="241"/>
      <c r="C77" s="125" t="s">
        <v>359</v>
      </c>
      <c r="D77" s="108" t="s">
        <v>289</v>
      </c>
      <c r="E77" s="266"/>
      <c r="F77" s="260"/>
      <c r="G77" s="260"/>
      <c r="H77" s="260"/>
      <c r="I77" s="244"/>
      <c r="J77" s="244"/>
      <c r="K77" s="244"/>
      <c r="L77" s="244"/>
      <c r="M77" s="244"/>
      <c r="N77" s="244"/>
      <c r="O77" s="269"/>
      <c r="P77" s="232"/>
      <c r="Q77" s="235"/>
      <c r="R77" s="235"/>
      <c r="S77" s="293"/>
      <c r="V77" s="238"/>
    </row>
    <row r="78" spans="1:26" x14ac:dyDescent="0.35">
      <c r="A78" s="197"/>
      <c r="B78" s="241"/>
      <c r="C78" s="125" t="s">
        <v>360</v>
      </c>
      <c r="D78" s="108" t="s">
        <v>281</v>
      </c>
      <c r="E78" s="266"/>
      <c r="F78" s="260"/>
      <c r="G78" s="260"/>
      <c r="H78" s="260"/>
      <c r="I78" s="244"/>
      <c r="J78" s="244"/>
      <c r="K78" s="244"/>
      <c r="L78" s="244"/>
      <c r="M78" s="244"/>
      <c r="N78" s="244"/>
      <c r="O78" s="269"/>
      <c r="P78" s="232"/>
      <c r="Q78" s="235"/>
      <c r="R78" s="235"/>
      <c r="S78" s="293"/>
      <c r="V78" s="238"/>
    </row>
    <row r="79" spans="1:26" x14ac:dyDescent="0.35">
      <c r="A79" s="197"/>
      <c r="B79" s="241"/>
      <c r="C79" s="125" t="s">
        <v>361</v>
      </c>
      <c r="D79" s="108" t="s">
        <v>281</v>
      </c>
      <c r="E79" s="266"/>
      <c r="F79" s="260"/>
      <c r="G79" s="260"/>
      <c r="H79" s="260"/>
      <c r="I79" s="244"/>
      <c r="J79" s="244"/>
      <c r="K79" s="244"/>
      <c r="L79" s="244"/>
      <c r="M79" s="244"/>
      <c r="N79" s="244"/>
      <c r="O79" s="269"/>
      <c r="P79" s="232"/>
      <c r="Q79" s="235"/>
      <c r="R79" s="235"/>
      <c r="S79" s="293"/>
      <c r="V79" s="238"/>
    </row>
    <row r="80" spans="1:26" ht="70" customHeight="1" thickBot="1" x14ac:dyDescent="0.4">
      <c r="A80" s="198"/>
      <c r="B80" s="242"/>
      <c r="C80" s="130" t="s">
        <v>362</v>
      </c>
      <c r="D80" s="108" t="s">
        <v>289</v>
      </c>
      <c r="E80" s="267"/>
      <c r="F80" s="261"/>
      <c r="G80" s="261"/>
      <c r="H80" s="261"/>
      <c r="I80" s="256"/>
      <c r="J80" s="256"/>
      <c r="K80" s="256"/>
      <c r="L80" s="256"/>
      <c r="M80" s="256"/>
      <c r="N80" s="256"/>
      <c r="O80" s="270"/>
      <c r="P80" s="248"/>
      <c r="Q80" s="258"/>
      <c r="R80" s="258"/>
      <c r="S80" s="293"/>
      <c r="V80" s="252"/>
    </row>
    <row r="81" spans="1:26" ht="14.5" customHeight="1"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1</v>
      </c>
      <c r="H81" s="240">
        <f ca="1">COUNTIFS(INDIRECT("RAG!$C$"&amp;$V12&amp;":$BB$"&amp;$V12),H$11,RAG!$C$3:$BB$3,$B81)</f>
        <v>4</v>
      </c>
      <c r="I81" s="243" t="s">
        <v>231</v>
      </c>
      <c r="J81" s="243" t="s">
        <v>231</v>
      </c>
      <c r="K81" s="243" t="s">
        <v>231</v>
      </c>
      <c r="L81" s="243" t="s">
        <v>231</v>
      </c>
      <c r="M81" s="243" t="s">
        <v>231</v>
      </c>
      <c r="N81" s="243" t="s">
        <v>262</v>
      </c>
      <c r="O81" s="262" t="s">
        <v>944</v>
      </c>
      <c r="P81" s="265" t="s">
        <v>289</v>
      </c>
      <c r="Q81" s="271"/>
      <c r="R81" s="234" t="s">
        <v>938</v>
      </c>
      <c r="S81" s="294"/>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54"/>
      <c r="F82" s="241"/>
      <c r="G82" s="241"/>
      <c r="H82" s="241"/>
      <c r="I82" s="244"/>
      <c r="J82" s="244"/>
      <c r="K82" s="244"/>
      <c r="L82" s="244"/>
      <c r="M82" s="244"/>
      <c r="N82" s="244"/>
      <c r="O82" s="263"/>
      <c r="P82" s="266"/>
      <c r="Q82" s="272"/>
      <c r="R82" s="235"/>
      <c r="S82" s="294"/>
      <c r="V82" s="238"/>
    </row>
    <row r="83" spans="1:26" x14ac:dyDescent="0.35">
      <c r="A83" s="201"/>
      <c r="B83" s="241"/>
      <c r="C83" s="125" t="s">
        <v>365</v>
      </c>
      <c r="D83" s="108" t="s">
        <v>289</v>
      </c>
      <c r="E83" s="254"/>
      <c r="F83" s="241"/>
      <c r="G83" s="241"/>
      <c r="H83" s="241"/>
      <c r="I83" s="244"/>
      <c r="J83" s="244"/>
      <c r="K83" s="244"/>
      <c r="L83" s="244"/>
      <c r="M83" s="244"/>
      <c r="N83" s="244"/>
      <c r="O83" s="263"/>
      <c r="P83" s="266"/>
      <c r="Q83" s="272"/>
      <c r="R83" s="235"/>
      <c r="S83" s="294"/>
      <c r="V83" s="238"/>
    </row>
    <row r="84" spans="1:26" x14ac:dyDescent="0.35">
      <c r="A84" s="201"/>
      <c r="B84" s="241"/>
      <c r="C84" s="131" t="s">
        <v>366</v>
      </c>
      <c r="D84" s="108" t="s">
        <v>289</v>
      </c>
      <c r="E84" s="254"/>
      <c r="F84" s="241"/>
      <c r="G84" s="241"/>
      <c r="H84" s="241"/>
      <c r="I84" s="244"/>
      <c r="J84" s="244"/>
      <c r="K84" s="244"/>
      <c r="L84" s="244"/>
      <c r="M84" s="244"/>
      <c r="N84" s="244"/>
      <c r="O84" s="263"/>
      <c r="P84" s="266"/>
      <c r="Q84" s="272"/>
      <c r="R84" s="235"/>
      <c r="S84" s="294"/>
      <c r="V84" s="238"/>
    </row>
    <row r="85" spans="1:26" ht="29" x14ac:dyDescent="0.35">
      <c r="A85" s="201"/>
      <c r="B85" s="241"/>
      <c r="C85" s="131" t="s">
        <v>367</v>
      </c>
      <c r="D85" s="108" t="s">
        <v>289</v>
      </c>
      <c r="E85" s="254"/>
      <c r="F85" s="241"/>
      <c r="G85" s="241"/>
      <c r="H85" s="241"/>
      <c r="I85" s="244"/>
      <c r="J85" s="244"/>
      <c r="K85" s="244"/>
      <c r="L85" s="244"/>
      <c r="M85" s="244"/>
      <c r="N85" s="244"/>
      <c r="O85" s="263"/>
      <c r="P85" s="266"/>
      <c r="Q85" s="272"/>
      <c r="R85" s="235"/>
      <c r="S85" s="294"/>
      <c r="V85" s="238"/>
    </row>
    <row r="86" spans="1:26" ht="29" x14ac:dyDescent="0.35">
      <c r="A86" s="201"/>
      <c r="B86" s="241"/>
      <c r="C86" s="131" t="s">
        <v>368</v>
      </c>
      <c r="D86" s="108" t="s">
        <v>281</v>
      </c>
      <c r="E86" s="254"/>
      <c r="F86" s="241"/>
      <c r="G86" s="241"/>
      <c r="H86" s="241"/>
      <c r="I86" s="244"/>
      <c r="J86" s="244"/>
      <c r="K86" s="244"/>
      <c r="L86" s="244"/>
      <c r="M86" s="244"/>
      <c r="N86" s="244"/>
      <c r="O86" s="263"/>
      <c r="P86" s="266"/>
      <c r="Q86" s="272"/>
      <c r="R86" s="235"/>
      <c r="S86" s="294"/>
      <c r="V86" s="238"/>
    </row>
    <row r="87" spans="1:26" ht="15" thickBot="1" x14ac:dyDescent="0.4">
      <c r="A87" s="200"/>
      <c r="B87" s="242"/>
      <c r="C87" s="129" t="s">
        <v>369</v>
      </c>
      <c r="D87" s="108" t="s">
        <v>289</v>
      </c>
      <c r="E87" s="255"/>
      <c r="F87" s="242"/>
      <c r="G87" s="242"/>
      <c r="H87" s="242"/>
      <c r="I87" s="256"/>
      <c r="J87" s="256"/>
      <c r="K87" s="256"/>
      <c r="L87" s="256"/>
      <c r="M87" s="256"/>
      <c r="N87" s="256"/>
      <c r="O87" s="264"/>
      <c r="P87" s="267"/>
      <c r="Q87" s="273"/>
      <c r="R87" s="258"/>
      <c r="S87" s="294"/>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43" t="s">
        <v>231</v>
      </c>
      <c r="J88" s="243" t="s">
        <v>231</v>
      </c>
      <c r="K88" s="243" t="s">
        <v>231</v>
      </c>
      <c r="L88" s="243" t="s">
        <v>231</v>
      </c>
      <c r="M88" s="243" t="s">
        <v>231</v>
      </c>
      <c r="N88" s="243"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44"/>
      <c r="J89" s="244"/>
      <c r="K89" s="244"/>
      <c r="L89" s="244"/>
      <c r="M89" s="244"/>
      <c r="N89" s="244"/>
      <c r="O89" s="187"/>
      <c r="P89" s="232"/>
      <c r="Q89" s="235"/>
      <c r="R89" s="235"/>
      <c r="S89" s="293"/>
      <c r="V89" s="238"/>
    </row>
    <row r="90" spans="1:26" x14ac:dyDescent="0.35">
      <c r="A90" s="201"/>
      <c r="B90" s="241"/>
      <c r="C90" s="131" t="s">
        <v>373</v>
      </c>
      <c r="D90" s="108" t="s">
        <v>289</v>
      </c>
      <c r="E90" s="254"/>
      <c r="F90" s="241"/>
      <c r="G90" s="241"/>
      <c r="H90" s="241"/>
      <c r="I90" s="244"/>
      <c r="J90" s="244"/>
      <c r="K90" s="244"/>
      <c r="L90" s="244"/>
      <c r="M90" s="244"/>
      <c r="N90" s="244"/>
      <c r="O90" s="187"/>
      <c r="P90" s="232"/>
      <c r="Q90" s="235"/>
      <c r="R90" s="235"/>
      <c r="S90" s="293"/>
      <c r="V90" s="238"/>
    </row>
    <row r="91" spans="1:26" ht="92.5" customHeight="1" thickBot="1" x14ac:dyDescent="0.4">
      <c r="A91" s="202"/>
      <c r="B91" s="242"/>
      <c r="C91" s="133" t="s">
        <v>374</v>
      </c>
      <c r="D91" s="143" t="s">
        <v>281</v>
      </c>
      <c r="E91" s="255"/>
      <c r="F91" s="242"/>
      <c r="G91" s="242"/>
      <c r="H91" s="242"/>
      <c r="I91" s="245"/>
      <c r="J91" s="245"/>
      <c r="K91" s="245"/>
      <c r="L91" s="245"/>
      <c r="M91" s="245"/>
      <c r="N91" s="245"/>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A2xGdlMwpRAHa0LzAIftPnd2kfK+bYswE9cgPld1mTwvFLq+6R4BGY/R9t+3CNrA+Zy/I9QR6U4ZjnyF07GBcA==" saltValue="+Qwjqsrxu/XQDB2VS364ng=="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O24:O31"/>
    <mergeCell ref="P24:P31"/>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A46:A50"/>
    <mergeCell ref="B46:B50"/>
    <mergeCell ref="E46:E50"/>
    <mergeCell ref="F46:F50"/>
    <mergeCell ref="G46:G50"/>
    <mergeCell ref="I40:I45"/>
    <mergeCell ref="J40:J45"/>
    <mergeCell ref="K40:K45"/>
    <mergeCell ref="L40:L45"/>
    <mergeCell ref="M40:M45"/>
    <mergeCell ref="N40:N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C24">
    <cfRule type="expression" dxfId="2351" priority="119">
      <formula>$D12="No"</formula>
    </cfRule>
  </conditionalFormatting>
  <conditionalFormatting sqref="C54:C57">
    <cfRule type="expression" dxfId="2350" priority="120">
      <formula>$D54="No"</formula>
    </cfRule>
  </conditionalFormatting>
  <conditionalFormatting sqref="C22:D91">
    <cfRule type="expression" dxfId="2349" priority="7">
      <formula>$D22="No"</formula>
    </cfRule>
  </conditionalFormatting>
  <conditionalFormatting sqref="D12:D21">
    <cfRule type="expression" dxfId="2348" priority="86">
      <formula>$D12="No"</formula>
    </cfRule>
  </conditionalFormatting>
  <conditionalFormatting sqref="F12:F91">
    <cfRule type="cellIs" dxfId="2347" priority="10" operator="greaterThan">
      <formula>0</formula>
    </cfRule>
  </conditionalFormatting>
  <conditionalFormatting sqref="G12:G91">
    <cfRule type="cellIs" dxfId="2346" priority="9" operator="greaterThan">
      <formula>0</formula>
    </cfRule>
  </conditionalFormatting>
  <conditionalFormatting sqref="H12:H91">
    <cfRule type="cellIs" dxfId="2345" priority="8" operator="greaterThan">
      <formula>0</formula>
    </cfRule>
  </conditionalFormatting>
  <conditionalFormatting sqref="N12">
    <cfRule type="cellIs" dxfId="2344" priority="112" operator="equal">
      <formula>"Neutral"</formula>
    </cfRule>
    <cfRule type="cellIs" dxfId="2343" priority="111" operator="equal">
      <formula>"Significant Positive"</formula>
    </cfRule>
    <cfRule type="cellIs" dxfId="2342" priority="110" operator="equal">
      <formula>"Minor Positive"</formula>
    </cfRule>
    <cfRule type="cellIs" dxfId="2341" priority="109" operator="equal">
      <formula>"Significant Negative"</formula>
    </cfRule>
    <cfRule type="cellIs" dxfId="2340" priority="108" operator="equal">
      <formula>"Minor Negative"</formula>
    </cfRule>
  </conditionalFormatting>
  <conditionalFormatting sqref="N22">
    <cfRule type="cellIs" dxfId="2339" priority="113" operator="equal">
      <formula>"Significant Negative"</formula>
    </cfRule>
    <cfRule type="cellIs" dxfId="2338" priority="114" operator="equal">
      <formula>"Minor Negative"</formula>
    </cfRule>
    <cfRule type="cellIs" dxfId="2337" priority="115" operator="equal">
      <formula>"Uncertain"</formula>
    </cfRule>
    <cfRule type="cellIs" dxfId="2336" priority="116" operator="equal">
      <formula>"Neutral"</formula>
    </cfRule>
    <cfRule type="cellIs" dxfId="2335" priority="117" operator="equal">
      <formula>"Minor Positive"</formula>
    </cfRule>
    <cfRule type="cellIs" dxfId="2334" priority="118" operator="equal">
      <formula>"Significant Positive"</formula>
    </cfRule>
  </conditionalFormatting>
  <conditionalFormatting sqref="N24">
    <cfRule type="cellIs" dxfId="2333" priority="142" operator="equal">
      <formula>"Uncertain"</formula>
    </cfRule>
    <cfRule type="cellIs" dxfId="2332" priority="141" operator="equal">
      <formula>"Minor Negative"</formula>
    </cfRule>
    <cfRule type="cellIs" dxfId="2331" priority="140" operator="equal">
      <formula>"Significant Negative"</formula>
    </cfRule>
    <cfRule type="cellIs" dxfId="2330" priority="145" operator="equal">
      <formula>"Significant Positive"</formula>
    </cfRule>
    <cfRule type="cellIs" dxfId="2329" priority="144" operator="equal">
      <formula>"Minor Positive"</formula>
    </cfRule>
    <cfRule type="cellIs" dxfId="2328" priority="143" operator="equal">
      <formula>"Neutral"</formula>
    </cfRule>
  </conditionalFormatting>
  <conditionalFormatting sqref="N32 N88">
    <cfRule type="cellIs" dxfId="2327" priority="157" operator="equal">
      <formula>"Significant Positive"</formula>
    </cfRule>
    <cfRule type="cellIs" dxfId="2326" priority="152" operator="equal">
      <formula>"Significant Negative"</formula>
    </cfRule>
    <cfRule type="cellIs" dxfId="2325" priority="153" operator="equal">
      <formula>"Minor Negative"</formula>
    </cfRule>
    <cfRule type="cellIs" dxfId="2324" priority="154" operator="equal">
      <formula>"Uncertain"</formula>
    </cfRule>
    <cfRule type="cellIs" dxfId="2323" priority="155" operator="equal">
      <formula>"Neutral"</formula>
    </cfRule>
    <cfRule type="cellIs" dxfId="2322" priority="156" operator="equal">
      <formula>"Minor Positive"</formula>
    </cfRule>
  </conditionalFormatting>
  <conditionalFormatting sqref="N40">
    <cfRule type="cellIs" dxfId="2321" priority="14" operator="equal">
      <formula>"Significant Negative"</formula>
    </cfRule>
    <cfRule type="cellIs" dxfId="2320" priority="15" operator="equal">
      <formula>"Minor Negative"</formula>
    </cfRule>
    <cfRule type="cellIs" dxfId="2319" priority="16" operator="equal">
      <formula>"Uncertain"</formula>
    </cfRule>
    <cfRule type="cellIs" dxfId="2318" priority="17" operator="equal">
      <formula>"Neutral"</formula>
    </cfRule>
    <cfRule type="cellIs" dxfId="2317" priority="18" operator="equal">
      <formula>"Minor Positive"</formula>
    </cfRule>
    <cfRule type="cellIs" dxfId="2316" priority="19" operator="equal">
      <formula>"Significant Positive"</formula>
    </cfRule>
  </conditionalFormatting>
  <conditionalFormatting sqref="N46">
    <cfRule type="cellIs" dxfId="2315" priority="85" operator="equal">
      <formula>"Significant Positive"</formula>
    </cfRule>
    <cfRule type="cellIs" dxfId="2314" priority="84" operator="equal">
      <formula>"Minor Positive"</formula>
    </cfRule>
    <cfRule type="cellIs" dxfId="2313" priority="83" operator="equal">
      <formula>"Neutral"</formula>
    </cfRule>
    <cfRule type="cellIs" dxfId="2312" priority="80" operator="equal">
      <formula>"Significant Negative"</formula>
    </cfRule>
    <cfRule type="cellIs" dxfId="2311" priority="81" operator="equal">
      <formula>"Minor Negative"</formula>
    </cfRule>
    <cfRule type="cellIs" dxfId="2310" priority="82" operator="equal">
      <formula>"Uncertain"</formula>
    </cfRule>
  </conditionalFormatting>
  <conditionalFormatting sqref="N51">
    <cfRule type="cellIs" dxfId="2309" priority="146" operator="equal">
      <formula>"Significant Negative"</formula>
    </cfRule>
    <cfRule type="cellIs" dxfId="2308" priority="148" operator="equal">
      <formula>"Uncertain"</formula>
    </cfRule>
    <cfRule type="cellIs" dxfId="2307" priority="149" operator="equal">
      <formula>"Neutral"</formula>
    </cfRule>
    <cfRule type="cellIs" dxfId="2306" priority="150" operator="equal">
      <formula>"Minor Positive"</formula>
    </cfRule>
    <cfRule type="cellIs" dxfId="2305" priority="151" operator="equal">
      <formula>"Significant Positive"</formula>
    </cfRule>
    <cfRule type="cellIs" dxfId="2304" priority="147" operator="equal">
      <formula>"Minor Negative"</formula>
    </cfRule>
  </conditionalFormatting>
  <conditionalFormatting sqref="N53">
    <cfRule type="cellIs" dxfId="2303" priority="98" operator="equal">
      <formula>"Significant Positive"</formula>
    </cfRule>
    <cfRule type="cellIs" dxfId="2302" priority="93" operator="equal">
      <formula>"Significant Negative"</formula>
    </cfRule>
    <cfRule type="cellIs" dxfId="2301" priority="94" operator="equal">
      <formula>"Minor Negative"</formula>
    </cfRule>
    <cfRule type="cellIs" dxfId="2300" priority="95" operator="equal">
      <formula>"Uncertain"</formula>
    </cfRule>
    <cfRule type="cellIs" dxfId="2299" priority="96" operator="equal">
      <formula>"Neutral"</formula>
    </cfRule>
    <cfRule type="cellIs" dxfId="2298" priority="97" operator="equal">
      <formula>"Minor Positive"</formula>
    </cfRule>
  </conditionalFormatting>
  <conditionalFormatting sqref="N58">
    <cfRule type="cellIs" dxfId="2297" priority="34" operator="equal">
      <formula>"Significant Positive"</formula>
    </cfRule>
    <cfRule type="cellIs" dxfId="2296" priority="32" operator="equal">
      <formula>"Neutral"</formula>
    </cfRule>
    <cfRule type="cellIs" dxfId="2295" priority="31" operator="equal">
      <formula>"Uncertain"</formula>
    </cfRule>
    <cfRule type="cellIs" dxfId="2294" priority="30" operator="equal">
      <formula>"Minor Negative"</formula>
    </cfRule>
    <cfRule type="cellIs" dxfId="2293" priority="29" operator="equal">
      <formula>"Significant Negative"</formula>
    </cfRule>
    <cfRule type="cellIs" dxfId="2292" priority="33" operator="equal">
      <formula>"Minor Positive"</formula>
    </cfRule>
  </conditionalFormatting>
  <conditionalFormatting sqref="N61">
    <cfRule type="cellIs" dxfId="2291" priority="40" operator="equal">
      <formula>"Significant Positive"</formula>
    </cfRule>
    <cfRule type="cellIs" dxfId="2290" priority="39" operator="equal">
      <formula>"Minor Positive"</formula>
    </cfRule>
    <cfRule type="cellIs" dxfId="2289" priority="38" operator="equal">
      <formula>"Neutral"</formula>
    </cfRule>
    <cfRule type="cellIs" dxfId="2288" priority="37" operator="equal">
      <formula>"Uncertain"</formula>
    </cfRule>
    <cfRule type="cellIs" dxfId="2287" priority="36" operator="equal">
      <formula>"Minor Negative"</formula>
    </cfRule>
    <cfRule type="cellIs" dxfId="2286" priority="35" operator="equal">
      <formula>"Significant Negative"</formula>
    </cfRule>
  </conditionalFormatting>
  <conditionalFormatting sqref="N69">
    <cfRule type="cellIs" dxfId="2285" priority="58" operator="equal">
      <formula>"Significant Positive"</formula>
    </cfRule>
    <cfRule type="cellIs" dxfId="2284" priority="56" operator="equal">
      <formula>"Neutral"</formula>
    </cfRule>
    <cfRule type="cellIs" dxfId="2283" priority="55" operator="equal">
      <formula>"Uncertain"</formula>
    </cfRule>
    <cfRule type="cellIs" dxfId="2282" priority="54" operator="equal">
      <formula>"Minor Negative"</formula>
    </cfRule>
    <cfRule type="cellIs" dxfId="2281" priority="53" operator="equal">
      <formula>"Significant Negative"</formula>
    </cfRule>
    <cfRule type="cellIs" dxfId="2280" priority="57" operator="equal">
      <formula>"Minor Positive"</formula>
    </cfRule>
  </conditionalFormatting>
  <conditionalFormatting sqref="N76">
    <cfRule type="cellIs" dxfId="2279" priority="59" operator="equal">
      <formula>"Significant Negative"</formula>
    </cfRule>
    <cfRule type="cellIs" dxfId="2278" priority="63" operator="equal">
      <formula>"Minor Positive"</formula>
    </cfRule>
    <cfRule type="cellIs" dxfId="2277" priority="62" operator="equal">
      <formula>"Neutral"</formula>
    </cfRule>
    <cfRule type="cellIs" dxfId="2276" priority="61" operator="equal">
      <formula>"Uncertain"</formula>
    </cfRule>
    <cfRule type="cellIs" dxfId="2275" priority="64" operator="equal">
      <formula>"Significant Positive"</formula>
    </cfRule>
    <cfRule type="cellIs" dxfId="2274" priority="60" operator="equal">
      <formula>"Minor Negative"</formula>
    </cfRule>
  </conditionalFormatting>
  <conditionalFormatting sqref="N81">
    <cfRule type="cellIs" dxfId="2273" priority="1" operator="equal">
      <formula>"Significant Negative"</formula>
    </cfRule>
    <cfRule type="cellIs" dxfId="2272" priority="6" operator="equal">
      <formula>"Significant Positive"</formula>
    </cfRule>
    <cfRule type="cellIs" dxfId="2271" priority="5" operator="equal">
      <formula>"Minor Positive"</formula>
    </cfRule>
    <cfRule type="cellIs" dxfId="2270" priority="4" operator="equal">
      <formula>"Neutral"</formula>
    </cfRule>
    <cfRule type="cellIs" dxfId="2269" priority="3" operator="equal">
      <formula>"Uncertain"</formula>
    </cfRule>
    <cfRule type="cellIs" dxfId="2268" priority="2" operator="equal">
      <formula>"Minor Negative"</formula>
    </cfRule>
  </conditionalFormatting>
  <dataValidations count="9">
    <dataValidation type="list" allowBlank="1" showInputMessage="1" showErrorMessage="1" sqref="I12:I91" xr:uid="{BE91D111-E1B1-4365-BD98-C4E50A609EC7}">
      <formula1>"Direct,Indirect,N/A"</formula1>
    </dataValidation>
    <dataValidation type="list" allowBlank="1" showInputMessage="1" showErrorMessage="1" sqref="J12 J22:J91" xr:uid="{87E58695-AEDE-4F55-8064-555C293DB681}">
      <formula1>"Low,Medium,High,N/A"</formula1>
    </dataValidation>
    <dataValidation type="list" allowBlank="1" showInputMessage="1" showErrorMessage="1" sqref="K12 K22:K91" xr:uid="{718DE80D-DA26-4369-9C15-1E938E799422}">
      <formula1>"Short(&lt;5yrs),Short/Medium,Medium(10yrs),Medium/Long,Long(20+yrs),N/A"</formula1>
    </dataValidation>
    <dataValidation type="list" allowBlank="1" showInputMessage="1" showErrorMessage="1" sqref="L12 L22:L91" xr:uid="{F62CDC91-E421-4193-BD72-68A982ABFC13}">
      <formula1>"Localised,District-wide,Regional,National,N/A"</formula1>
    </dataValidation>
    <dataValidation type="list" allowBlank="1" showInputMessage="1" showErrorMessage="1" sqref="N12 N88:N91 N22:N80" xr:uid="{6A814A37-A1F5-4E5E-B31E-44D27580A49A}">
      <formula1>"Significant Positive,Minor Positive,Neutral,Uncertain,Minor Negative,Significant Negative"</formula1>
    </dataValidation>
    <dataValidation type="list" allowBlank="1" showInputMessage="1" showErrorMessage="1" sqref="M12:M91" xr:uid="{6057AFE6-748A-41CA-85F7-6F82FEE6FAD9}">
      <formula1>"Permanent/Irreversible,Permanant/Reversible,Temporary/Irreversible,Temporary/Reversible,N/A"</formula1>
    </dataValidation>
    <dataValidation type="list" allowBlank="1" showInputMessage="1" showErrorMessage="1" sqref="D12:D91" xr:uid="{98400542-F62A-4986-B195-F8E76CEB08BF}">
      <formula1>"Yes, No"</formula1>
    </dataValidation>
    <dataValidation type="list" allowBlank="1" showInputMessage="1" showErrorMessage="1" sqref="P88:P91 P12:P39 P46:P60" xr:uid="{D5311270-7A8B-4F9C-A4D4-DAC4614D9A50}">
      <formula1>"Yes,No"</formula1>
    </dataValidation>
    <dataValidation type="list" allowBlank="1" showInputMessage="1" showErrorMessage="1" sqref="N81:N87" xr:uid="{12A2AF95-1D64-4159-A55E-A1F35A0FE6AB}">
      <formula1>"Significant Positive,Minor Positive,Neutral,Uncertain,Minor Negative, Significant Negative"</formula1>
    </dataValidation>
  </dataValidations>
  <pageMargins left="0.7" right="0.7" top="0.75" bottom="0.75" header="0.3" footer="0.3"/>
  <pageSetup orientation="portrait" horizontalDpi="4294967293" verticalDpi="4294967293"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44CC0-84F3-4F74-BF06-E2546275EE2E}">
  <sheetPr codeName="Sheet31"/>
  <dimension ref="A1:Z94"/>
  <sheetViews>
    <sheetView topLeftCell="C58" zoomScale="60" zoomScaleNormal="60" workbookViewId="0">
      <selection activeCell="R81" sqref="R81:R87"/>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29.81640625" customWidth="1"/>
    <col min="18" max="18" width="35.453125" customWidth="1"/>
    <col min="19" max="19" width="24"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176</v>
      </c>
      <c r="D1" s="192"/>
      <c r="E1" s="137"/>
      <c r="F1" s="137"/>
      <c r="G1" s="137"/>
      <c r="H1" s="137"/>
      <c r="I1" s="112"/>
      <c r="J1" s="112"/>
      <c r="K1" s="112"/>
      <c r="M1" s="113"/>
      <c r="N1" s="113"/>
      <c r="O1" s="113"/>
    </row>
    <row r="2" spans="1:26" x14ac:dyDescent="0.35">
      <c r="A2" s="74" t="s">
        <v>24</v>
      </c>
      <c r="B2" s="114"/>
      <c r="C2" s="192" t="s">
        <v>176</v>
      </c>
      <c r="D2" s="192"/>
      <c r="E2" s="138"/>
      <c r="F2" s="138"/>
      <c r="G2" s="138"/>
      <c r="H2" s="138"/>
      <c r="M2" s="115"/>
      <c r="N2" s="115"/>
      <c r="O2" s="115"/>
    </row>
    <row r="3" spans="1:26" x14ac:dyDescent="0.35">
      <c r="A3" s="75" t="s">
        <v>25</v>
      </c>
      <c r="B3" s="116"/>
      <c r="C3" s="247" t="s">
        <v>269</v>
      </c>
      <c r="D3" s="247"/>
      <c r="E3" s="138"/>
      <c r="F3" s="138"/>
      <c r="G3" s="138"/>
      <c r="H3" s="138"/>
      <c r="M3" s="115"/>
      <c r="N3" s="115"/>
      <c r="O3" s="115"/>
    </row>
    <row r="4" spans="1:26" ht="17.25" customHeight="1" x14ac:dyDescent="0.35">
      <c r="A4" s="135" t="s">
        <v>26</v>
      </c>
      <c r="B4" s="136"/>
      <c r="C4" s="290" t="s">
        <v>629</v>
      </c>
      <c r="D4" s="290"/>
      <c r="E4" s="134"/>
      <c r="F4" s="134"/>
      <c r="G4" s="134"/>
      <c r="H4" s="134"/>
      <c r="M4" s="115"/>
      <c r="N4" s="115"/>
      <c r="O4" s="115"/>
    </row>
    <row r="5" spans="1:26" ht="17.25" customHeight="1" x14ac:dyDescent="0.35">
      <c r="A5" s="75" t="s">
        <v>27</v>
      </c>
      <c r="B5" s="136"/>
      <c r="C5" s="175">
        <v>15</v>
      </c>
      <c r="D5" s="177"/>
      <c r="E5" s="134"/>
      <c r="F5" s="134"/>
      <c r="G5" s="134"/>
      <c r="H5" s="134"/>
      <c r="M5" s="115"/>
      <c r="N5" s="115"/>
      <c r="O5" s="115"/>
    </row>
    <row r="6" spans="1:26" ht="114.65" customHeight="1" x14ac:dyDescent="0.35">
      <c r="A6" s="75" t="s">
        <v>28</v>
      </c>
      <c r="B6" s="136"/>
      <c r="C6" s="175" t="s">
        <v>628</v>
      </c>
      <c r="D6" s="177"/>
      <c r="E6" s="134"/>
      <c r="F6" s="134"/>
      <c r="G6" s="134"/>
      <c r="H6" s="134"/>
      <c r="M6" s="115"/>
      <c r="N6" s="115"/>
      <c r="O6" s="115"/>
    </row>
    <row r="7" spans="1:26" ht="17.25" customHeight="1" x14ac:dyDescent="0.35">
      <c r="A7" s="75" t="s">
        <v>29</v>
      </c>
      <c r="B7" s="136"/>
      <c r="C7" s="175" t="s">
        <v>270</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281</v>
      </c>
      <c r="E12" s="266" t="s">
        <v>281</v>
      </c>
      <c r="F12" s="260">
        <f ca="1">COUNTIFS(INDIRECT("RAG!$C$"&amp;$V12&amp;":$BB$"&amp;$V12),F$11,RAG!$C$3:$BB$3,$B12)</f>
        <v>0</v>
      </c>
      <c r="G12" s="279">
        <f ca="1">COUNTIFS(INDIRECT("RAG!$C$"&amp;$V12&amp;":$BB$"&amp;$V12),G$11,RAG!$C$3:$BB$3,$B12)</f>
        <v>0</v>
      </c>
      <c r="H12" s="279">
        <f ca="1">COUNTIFS(INDIRECT("RAG!$C$"&amp;$V12&amp;":$BB$"&amp;$V12),H$11,RAG!$C$3:$BB$3,$B12)</f>
        <v>3</v>
      </c>
      <c r="I12" s="283" t="s">
        <v>282</v>
      </c>
      <c r="J12" s="283" t="s">
        <v>283</v>
      </c>
      <c r="K12" s="283" t="s">
        <v>284</v>
      </c>
      <c r="L12" s="283" t="s">
        <v>285</v>
      </c>
      <c r="M12" s="283" t="s">
        <v>286</v>
      </c>
      <c r="N12" s="256" t="s">
        <v>287</v>
      </c>
      <c r="O12" s="246" t="s">
        <v>827</v>
      </c>
      <c r="P12" s="277" t="s">
        <v>281</v>
      </c>
      <c r="Q12" s="249"/>
      <c r="R12" s="249"/>
      <c r="S12" s="293"/>
      <c r="V12" s="237">
        <f>MATCH(C1, RAG!$B$1:B$56, 0)</f>
        <v>21</v>
      </c>
      <c r="Z12" t="str">
        <f>IF(R12&gt;0,B12&amp;":"&amp;R12&amp;"
","")</f>
        <v/>
      </c>
    </row>
    <row r="13" spans="1:26" x14ac:dyDescent="0.35">
      <c r="A13" s="197"/>
      <c r="B13" s="288"/>
      <c r="C13" s="108" t="s">
        <v>288</v>
      </c>
      <c r="D13" s="108" t="s">
        <v>289</v>
      </c>
      <c r="E13" s="266"/>
      <c r="F13" s="260"/>
      <c r="G13" s="260"/>
      <c r="H13" s="260"/>
      <c r="I13" s="284"/>
      <c r="J13" s="284"/>
      <c r="K13" s="284"/>
      <c r="L13" s="284"/>
      <c r="M13" s="284"/>
      <c r="N13" s="282"/>
      <c r="O13" s="187"/>
      <c r="P13" s="278"/>
      <c r="Q13" s="250"/>
      <c r="R13" s="250"/>
      <c r="S13" s="293"/>
      <c r="V13" s="238"/>
    </row>
    <row r="14" spans="1:26" x14ac:dyDescent="0.35">
      <c r="A14" s="197"/>
      <c r="B14" s="288"/>
      <c r="C14" s="108" t="s">
        <v>290</v>
      </c>
      <c r="D14" s="108" t="s">
        <v>289</v>
      </c>
      <c r="E14" s="266"/>
      <c r="F14" s="260"/>
      <c r="G14" s="260"/>
      <c r="H14" s="260"/>
      <c r="I14" s="284"/>
      <c r="J14" s="284"/>
      <c r="K14" s="284"/>
      <c r="L14" s="284"/>
      <c r="M14" s="284"/>
      <c r="N14" s="282"/>
      <c r="O14" s="187"/>
      <c r="P14" s="278"/>
      <c r="Q14" s="250"/>
      <c r="R14" s="250"/>
      <c r="S14" s="293"/>
      <c r="V14" s="238"/>
    </row>
    <row r="15" spans="1:26" x14ac:dyDescent="0.35">
      <c r="A15" s="197"/>
      <c r="B15" s="288"/>
      <c r="C15" s="108" t="s">
        <v>291</v>
      </c>
      <c r="D15" s="108" t="s">
        <v>289</v>
      </c>
      <c r="E15" s="266"/>
      <c r="F15" s="260"/>
      <c r="G15" s="260"/>
      <c r="H15" s="260"/>
      <c r="I15" s="284"/>
      <c r="J15" s="284"/>
      <c r="K15" s="284"/>
      <c r="L15" s="284"/>
      <c r="M15" s="284"/>
      <c r="N15" s="282"/>
      <c r="O15" s="187"/>
      <c r="P15" s="278"/>
      <c r="Q15" s="250"/>
      <c r="R15" s="250"/>
      <c r="S15" s="293"/>
      <c r="V15" s="238"/>
    </row>
    <row r="16" spans="1:26" ht="14.5" customHeight="1" x14ac:dyDescent="0.35">
      <c r="A16" s="197"/>
      <c r="B16" s="288"/>
      <c r="C16" s="108" t="s">
        <v>292</v>
      </c>
      <c r="D16" s="108" t="s">
        <v>281</v>
      </c>
      <c r="E16" s="266"/>
      <c r="F16" s="260"/>
      <c r="G16" s="260"/>
      <c r="H16" s="260"/>
      <c r="I16" s="284"/>
      <c r="J16" s="284"/>
      <c r="K16" s="284"/>
      <c r="L16" s="284"/>
      <c r="M16" s="284"/>
      <c r="N16" s="282"/>
      <c r="O16" s="187"/>
      <c r="P16" s="278"/>
      <c r="Q16" s="250"/>
      <c r="R16" s="250"/>
      <c r="S16" s="293"/>
      <c r="V16" s="238"/>
    </row>
    <row r="17" spans="1:26" x14ac:dyDescent="0.35">
      <c r="A17" s="197"/>
      <c r="B17" s="288"/>
      <c r="C17" s="108" t="s">
        <v>293</v>
      </c>
      <c r="D17" s="108" t="s">
        <v>281</v>
      </c>
      <c r="E17" s="266"/>
      <c r="F17" s="260"/>
      <c r="G17" s="260"/>
      <c r="H17" s="260"/>
      <c r="I17" s="284"/>
      <c r="J17" s="284"/>
      <c r="K17" s="284"/>
      <c r="L17" s="284"/>
      <c r="M17" s="284"/>
      <c r="N17" s="282"/>
      <c r="O17" s="187"/>
      <c r="P17" s="278"/>
      <c r="Q17" s="250"/>
      <c r="R17" s="250"/>
      <c r="S17" s="293"/>
      <c r="V17" s="238"/>
    </row>
    <row r="18" spans="1:26" ht="14.5" customHeight="1" x14ac:dyDescent="0.35">
      <c r="A18" s="197"/>
      <c r="B18" s="288"/>
      <c r="C18" s="108" t="s">
        <v>294</v>
      </c>
      <c r="D18" s="108" t="s">
        <v>281</v>
      </c>
      <c r="E18" s="266"/>
      <c r="F18" s="260"/>
      <c r="G18" s="260"/>
      <c r="H18" s="260"/>
      <c r="I18" s="284"/>
      <c r="J18" s="284"/>
      <c r="K18" s="284"/>
      <c r="L18" s="284"/>
      <c r="M18" s="284"/>
      <c r="N18" s="282"/>
      <c r="O18" s="187"/>
      <c r="P18" s="278"/>
      <c r="Q18" s="250"/>
      <c r="R18" s="250"/>
      <c r="S18" s="293"/>
      <c r="V18" s="238"/>
    </row>
    <row r="19" spans="1:26" x14ac:dyDescent="0.35">
      <c r="A19" s="197"/>
      <c r="B19" s="288"/>
      <c r="C19" s="108" t="s">
        <v>295</v>
      </c>
      <c r="D19" s="108" t="s">
        <v>289</v>
      </c>
      <c r="E19" s="266"/>
      <c r="F19" s="260"/>
      <c r="G19" s="260"/>
      <c r="H19" s="260"/>
      <c r="I19" s="284"/>
      <c r="J19" s="284"/>
      <c r="K19" s="284"/>
      <c r="L19" s="284"/>
      <c r="M19" s="284"/>
      <c r="N19" s="282"/>
      <c r="O19" s="187"/>
      <c r="P19" s="278"/>
      <c r="Q19" s="250"/>
      <c r="R19" s="250"/>
      <c r="S19" s="293"/>
      <c r="V19" s="238"/>
    </row>
    <row r="20" spans="1:26" ht="29" x14ac:dyDescent="0.35">
      <c r="A20" s="197"/>
      <c r="B20" s="288"/>
      <c r="C20" s="108" t="s">
        <v>296</v>
      </c>
      <c r="D20" s="108" t="s">
        <v>289</v>
      </c>
      <c r="E20" s="266"/>
      <c r="F20" s="260"/>
      <c r="G20" s="260"/>
      <c r="H20" s="260"/>
      <c r="I20" s="284"/>
      <c r="J20" s="284"/>
      <c r="K20" s="284"/>
      <c r="L20" s="284"/>
      <c r="M20" s="284"/>
      <c r="N20" s="282"/>
      <c r="O20" s="187"/>
      <c r="P20" s="278"/>
      <c r="Q20" s="250"/>
      <c r="R20" s="250"/>
      <c r="S20" s="293"/>
      <c r="V20" s="238"/>
    </row>
    <row r="21" spans="1:26" ht="15" thickBot="1" x14ac:dyDescent="0.4">
      <c r="A21" s="198"/>
      <c r="B21" s="289"/>
      <c r="C21" s="121" t="s">
        <v>297</v>
      </c>
      <c r="D21" s="108" t="s">
        <v>289</v>
      </c>
      <c r="E21" s="267"/>
      <c r="F21" s="261"/>
      <c r="G21" s="261"/>
      <c r="H21" s="261"/>
      <c r="I21" s="285"/>
      <c r="J21" s="285"/>
      <c r="K21" s="285"/>
      <c r="L21" s="285"/>
      <c r="M21" s="285"/>
      <c r="N21" s="281"/>
      <c r="O21" s="247"/>
      <c r="P21" s="279"/>
      <c r="Q21" s="251"/>
      <c r="R21" s="251"/>
      <c r="S21" s="293"/>
      <c r="V21" s="252"/>
    </row>
    <row r="22" spans="1:26" ht="39" customHeight="1" x14ac:dyDescent="0.35">
      <c r="A22" s="199" t="s">
        <v>71</v>
      </c>
      <c r="B22" s="240" t="s">
        <v>96</v>
      </c>
      <c r="C22" s="119" t="s">
        <v>298</v>
      </c>
      <c r="D22" s="119" t="s">
        <v>289</v>
      </c>
      <c r="E22" s="265" t="s">
        <v>281</v>
      </c>
      <c r="F22" s="259">
        <f ca="1">COUNTIFS(INDIRECT("RAG!$C$"&amp;$V12&amp;":$BB$"&amp;$V12),F$11,RAG!$C$3:$BB$3,$B22)</f>
        <v>0</v>
      </c>
      <c r="G22" s="259">
        <f ca="1">COUNTIFS(INDIRECT("RAG!$C$"&amp;$V12&amp;":$BB$"&amp;$V12),G$11,RAG!$C$3:$BB$3,$B22)</f>
        <v>1</v>
      </c>
      <c r="H22" s="259">
        <f ca="1">COUNTIFS(INDIRECT("RAG!$C$"&amp;$V12&amp;":$BB$"&amp;$V12),H$11,RAG!$C$3:$BB$3,$B22)</f>
        <v>1</v>
      </c>
      <c r="I22" s="283" t="s">
        <v>282</v>
      </c>
      <c r="J22" s="280" t="s">
        <v>283</v>
      </c>
      <c r="K22" s="280" t="s">
        <v>299</v>
      </c>
      <c r="L22" s="280" t="s">
        <v>285</v>
      </c>
      <c r="M22" s="280" t="s">
        <v>462</v>
      </c>
      <c r="N22" s="243" t="s">
        <v>287</v>
      </c>
      <c r="O22" s="246" t="s">
        <v>511</v>
      </c>
      <c r="P22" s="277" t="s">
        <v>281</v>
      </c>
      <c r="Q22" s="249"/>
      <c r="R22" s="249"/>
      <c r="S22" s="293"/>
      <c r="V22" s="237"/>
      <c r="Z22" t="str">
        <f>IF(R22&gt;0,B22&amp;":"&amp;R22&amp;"
","")</f>
        <v/>
      </c>
    </row>
    <row r="23" spans="1:26" ht="77" customHeight="1" thickBot="1" x14ac:dyDescent="0.4">
      <c r="A23" s="200"/>
      <c r="B23" s="242"/>
      <c r="C23" s="121" t="s">
        <v>301</v>
      </c>
      <c r="D23" s="108" t="s">
        <v>289</v>
      </c>
      <c r="E23" s="267"/>
      <c r="F23" s="261"/>
      <c r="G23" s="261"/>
      <c r="H23" s="261"/>
      <c r="I23" s="284"/>
      <c r="J23" s="281"/>
      <c r="K23" s="281"/>
      <c r="L23" s="281"/>
      <c r="M23" s="281"/>
      <c r="N23" s="256"/>
      <c r="O23" s="247"/>
      <c r="P23" s="279"/>
      <c r="Q23" s="251"/>
      <c r="R23" s="251"/>
      <c r="S23" s="293"/>
      <c r="V23" s="252"/>
    </row>
    <row r="24" spans="1:26" ht="72.5" x14ac:dyDescent="0.35">
      <c r="A24" s="196" t="s">
        <v>72</v>
      </c>
      <c r="B24" s="240" t="s">
        <v>97</v>
      </c>
      <c r="C24" s="122" t="s">
        <v>302</v>
      </c>
      <c r="D24" s="119" t="s">
        <v>281</v>
      </c>
      <c r="E24" s="253" t="s">
        <v>281</v>
      </c>
      <c r="F24" s="240">
        <f ca="1">COUNTIFS(INDIRECT("RAG!$C$"&amp;$V12&amp;":$BB$"&amp;$V12),F$11,RAG!$C$3:$BB$3,$B24)</f>
        <v>0</v>
      </c>
      <c r="G24" s="240">
        <f ca="1">COUNTIFS(INDIRECT("RAG!$C$"&amp;$V12&amp;":$BB$"&amp;$V12),G$11,RAG!$C$3:$BB$3,$B24)</f>
        <v>1</v>
      </c>
      <c r="H24" s="240">
        <f ca="1">COUNTIFS(INDIRECT("RAG!$C$"&amp;$V12&amp;":$BB$"&amp;$V12),H$11,RAG!$C$3:$BB$3,$B24)</f>
        <v>5</v>
      </c>
      <c r="I24" s="243" t="s">
        <v>282</v>
      </c>
      <c r="J24" s="243" t="s">
        <v>335</v>
      </c>
      <c r="K24" s="243" t="s">
        <v>284</v>
      </c>
      <c r="L24" s="243" t="s">
        <v>285</v>
      </c>
      <c r="M24" s="243" t="s">
        <v>286</v>
      </c>
      <c r="N24" s="243" t="s">
        <v>261</v>
      </c>
      <c r="O24" s="246" t="s">
        <v>708</v>
      </c>
      <c r="P24" s="277" t="s">
        <v>289</v>
      </c>
      <c r="Q24" s="249"/>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44"/>
      <c r="J25" s="244"/>
      <c r="K25" s="244"/>
      <c r="L25" s="244"/>
      <c r="M25" s="244"/>
      <c r="N25" s="244"/>
      <c r="O25" s="187"/>
      <c r="P25" s="278"/>
      <c r="Q25" s="250"/>
      <c r="R25" s="235"/>
      <c r="S25" s="293"/>
      <c r="V25" s="238"/>
    </row>
    <row r="26" spans="1:26" x14ac:dyDescent="0.35">
      <c r="A26" s="197"/>
      <c r="B26" s="241"/>
      <c r="C26" s="81" t="s">
        <v>304</v>
      </c>
      <c r="D26" s="108" t="s">
        <v>281</v>
      </c>
      <c r="E26" s="254"/>
      <c r="F26" s="241"/>
      <c r="G26" s="241"/>
      <c r="H26" s="241"/>
      <c r="I26" s="244"/>
      <c r="J26" s="244"/>
      <c r="K26" s="244"/>
      <c r="L26" s="244"/>
      <c r="M26" s="244"/>
      <c r="N26" s="244"/>
      <c r="O26" s="187"/>
      <c r="P26" s="278"/>
      <c r="Q26" s="250"/>
      <c r="R26" s="235"/>
      <c r="S26" s="293"/>
      <c r="V26" s="238"/>
    </row>
    <row r="27" spans="1:26" x14ac:dyDescent="0.35">
      <c r="A27" s="197"/>
      <c r="B27" s="241"/>
      <c r="C27" s="81" t="s">
        <v>305</v>
      </c>
      <c r="D27" s="108" t="s">
        <v>289</v>
      </c>
      <c r="E27" s="254"/>
      <c r="F27" s="241"/>
      <c r="G27" s="241"/>
      <c r="H27" s="241"/>
      <c r="I27" s="244"/>
      <c r="J27" s="244"/>
      <c r="K27" s="244"/>
      <c r="L27" s="244"/>
      <c r="M27" s="244"/>
      <c r="N27" s="244"/>
      <c r="O27" s="187"/>
      <c r="P27" s="278"/>
      <c r="Q27" s="250"/>
      <c r="R27" s="235"/>
      <c r="S27" s="293"/>
      <c r="V27" s="238"/>
    </row>
    <row r="28" spans="1:26" x14ac:dyDescent="0.35">
      <c r="A28" s="197"/>
      <c r="B28" s="241"/>
      <c r="C28" s="81" t="s">
        <v>306</v>
      </c>
      <c r="D28" s="108" t="s">
        <v>289</v>
      </c>
      <c r="E28" s="254"/>
      <c r="F28" s="241"/>
      <c r="G28" s="241"/>
      <c r="H28" s="241"/>
      <c r="I28" s="244"/>
      <c r="J28" s="244"/>
      <c r="K28" s="244"/>
      <c r="L28" s="244"/>
      <c r="M28" s="244"/>
      <c r="N28" s="244"/>
      <c r="O28" s="187"/>
      <c r="P28" s="278"/>
      <c r="Q28" s="250"/>
      <c r="R28" s="235"/>
      <c r="S28" s="293"/>
      <c r="V28" s="238"/>
    </row>
    <row r="29" spans="1:26" ht="29.15" customHeight="1" x14ac:dyDescent="0.35">
      <c r="A29" s="197"/>
      <c r="B29" s="241"/>
      <c r="C29" s="81" t="s">
        <v>307</v>
      </c>
      <c r="D29" s="108" t="s">
        <v>289</v>
      </c>
      <c r="E29" s="254"/>
      <c r="F29" s="241"/>
      <c r="G29" s="241"/>
      <c r="H29" s="241"/>
      <c r="I29" s="244"/>
      <c r="J29" s="244"/>
      <c r="K29" s="244"/>
      <c r="L29" s="244"/>
      <c r="M29" s="244"/>
      <c r="N29" s="244"/>
      <c r="O29" s="187"/>
      <c r="P29" s="278"/>
      <c r="Q29" s="250"/>
      <c r="R29" s="235"/>
      <c r="S29" s="293"/>
      <c r="V29" s="238"/>
    </row>
    <row r="30" spans="1:26" x14ac:dyDescent="0.35">
      <c r="A30" s="197"/>
      <c r="B30" s="241"/>
      <c r="C30" s="81" t="s">
        <v>308</v>
      </c>
      <c r="D30" s="108" t="s">
        <v>289</v>
      </c>
      <c r="E30" s="254"/>
      <c r="F30" s="241"/>
      <c r="G30" s="241"/>
      <c r="H30" s="241"/>
      <c r="I30" s="244"/>
      <c r="J30" s="244"/>
      <c r="K30" s="244"/>
      <c r="L30" s="244"/>
      <c r="M30" s="244"/>
      <c r="N30" s="244"/>
      <c r="O30" s="187"/>
      <c r="P30" s="278"/>
      <c r="Q30" s="250"/>
      <c r="R30" s="235"/>
      <c r="S30" s="293"/>
      <c r="V30" s="238"/>
    </row>
    <row r="31" spans="1:26" ht="29.5" thickBot="1" x14ac:dyDescent="0.4">
      <c r="A31" s="198"/>
      <c r="B31" s="242"/>
      <c r="C31" s="123" t="s">
        <v>309</v>
      </c>
      <c r="D31" s="108" t="s">
        <v>289</v>
      </c>
      <c r="E31" s="255"/>
      <c r="F31" s="242"/>
      <c r="G31" s="242"/>
      <c r="H31" s="242"/>
      <c r="I31" s="256"/>
      <c r="J31" s="256"/>
      <c r="K31" s="256"/>
      <c r="L31" s="256"/>
      <c r="M31" s="256"/>
      <c r="N31" s="256"/>
      <c r="O31" s="247"/>
      <c r="P31" s="279"/>
      <c r="Q31" s="251"/>
      <c r="R31" s="258"/>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1</v>
      </c>
      <c r="H32" s="240">
        <f ca="1">COUNTIFS(INDIRECT("RAG!$C$"&amp;$V12&amp;":$BB$"&amp;$V12),H$11,RAG!$C$3:$BB$3,$B32)</f>
        <v>3</v>
      </c>
      <c r="I32" s="243" t="s">
        <v>282</v>
      </c>
      <c r="J32" s="243" t="s">
        <v>335</v>
      </c>
      <c r="K32" s="243" t="s">
        <v>284</v>
      </c>
      <c r="L32" s="243" t="s">
        <v>285</v>
      </c>
      <c r="M32" s="243" t="s">
        <v>286</v>
      </c>
      <c r="N32" s="243" t="s">
        <v>261</v>
      </c>
      <c r="O32" s="246" t="s">
        <v>451</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44"/>
      <c r="J33" s="244"/>
      <c r="K33" s="244"/>
      <c r="L33" s="244"/>
      <c r="M33" s="244"/>
      <c r="N33" s="244"/>
      <c r="O33" s="187"/>
      <c r="P33" s="278"/>
      <c r="Q33" s="235"/>
      <c r="R33" s="235"/>
      <c r="S33" s="293"/>
      <c r="V33" s="238"/>
    </row>
    <row r="34" spans="1:26" x14ac:dyDescent="0.35">
      <c r="A34" s="197"/>
      <c r="B34" s="241"/>
      <c r="C34" s="125" t="s">
        <v>314</v>
      </c>
      <c r="D34" s="108" t="s">
        <v>281</v>
      </c>
      <c r="E34" s="254"/>
      <c r="F34" s="241"/>
      <c r="G34" s="241"/>
      <c r="H34" s="241"/>
      <c r="I34" s="244"/>
      <c r="J34" s="244"/>
      <c r="K34" s="244"/>
      <c r="L34" s="244"/>
      <c r="M34" s="244"/>
      <c r="N34" s="244"/>
      <c r="O34" s="187"/>
      <c r="P34" s="278"/>
      <c r="Q34" s="235"/>
      <c r="R34" s="235"/>
      <c r="S34" s="293"/>
      <c r="V34" s="238"/>
    </row>
    <row r="35" spans="1:26" ht="30" customHeight="1" x14ac:dyDescent="0.35">
      <c r="A35" s="197"/>
      <c r="B35" s="241"/>
      <c r="C35" s="125" t="s">
        <v>315</v>
      </c>
      <c r="D35" s="108" t="s">
        <v>289</v>
      </c>
      <c r="E35" s="254"/>
      <c r="F35" s="241"/>
      <c r="G35" s="241"/>
      <c r="H35" s="241"/>
      <c r="I35" s="244"/>
      <c r="J35" s="244"/>
      <c r="K35" s="244"/>
      <c r="L35" s="244"/>
      <c r="M35" s="244"/>
      <c r="N35" s="244"/>
      <c r="O35" s="187"/>
      <c r="P35" s="278"/>
      <c r="Q35" s="235"/>
      <c r="R35" s="235"/>
      <c r="S35" s="293"/>
      <c r="V35" s="238"/>
    </row>
    <row r="36" spans="1:26" x14ac:dyDescent="0.35">
      <c r="A36" s="197"/>
      <c r="B36" s="241"/>
      <c r="C36" s="125" t="s">
        <v>316</v>
      </c>
      <c r="D36" s="108" t="s">
        <v>281</v>
      </c>
      <c r="E36" s="254"/>
      <c r="F36" s="241"/>
      <c r="G36" s="241"/>
      <c r="H36" s="241"/>
      <c r="I36" s="244"/>
      <c r="J36" s="244"/>
      <c r="K36" s="244"/>
      <c r="L36" s="244"/>
      <c r="M36" s="244"/>
      <c r="N36" s="244"/>
      <c r="O36" s="187"/>
      <c r="P36" s="278"/>
      <c r="Q36" s="235"/>
      <c r="R36" s="235"/>
      <c r="S36" s="293"/>
      <c r="V36" s="238"/>
    </row>
    <row r="37" spans="1:26" x14ac:dyDescent="0.35">
      <c r="A37" s="197"/>
      <c r="B37" s="241"/>
      <c r="C37" s="125" t="s">
        <v>317</v>
      </c>
      <c r="D37" s="108" t="s">
        <v>289</v>
      </c>
      <c r="E37" s="254"/>
      <c r="F37" s="241"/>
      <c r="G37" s="241"/>
      <c r="H37" s="241"/>
      <c r="I37" s="244"/>
      <c r="J37" s="244"/>
      <c r="K37" s="244"/>
      <c r="L37" s="244"/>
      <c r="M37" s="244"/>
      <c r="N37" s="244"/>
      <c r="O37" s="187"/>
      <c r="P37" s="278"/>
      <c r="Q37" s="235"/>
      <c r="R37" s="235"/>
      <c r="S37" s="293"/>
      <c r="V37" s="238"/>
    </row>
    <row r="38" spans="1:26" x14ac:dyDescent="0.35">
      <c r="A38" s="197"/>
      <c r="B38" s="241"/>
      <c r="C38" s="125" t="s">
        <v>318</v>
      </c>
      <c r="D38" s="108" t="s">
        <v>289</v>
      </c>
      <c r="E38" s="254"/>
      <c r="F38" s="241"/>
      <c r="G38" s="241"/>
      <c r="H38" s="241"/>
      <c r="I38" s="244"/>
      <c r="J38" s="244"/>
      <c r="K38" s="244"/>
      <c r="L38" s="244"/>
      <c r="M38" s="244"/>
      <c r="N38" s="244"/>
      <c r="O38" s="187"/>
      <c r="P38" s="278"/>
      <c r="Q38" s="235"/>
      <c r="R38" s="235"/>
      <c r="S38" s="293"/>
      <c r="V38" s="238"/>
    </row>
    <row r="39" spans="1:26" ht="15" thickBot="1" x14ac:dyDescent="0.4">
      <c r="A39" s="198"/>
      <c r="B39" s="242"/>
      <c r="C39" s="126" t="s">
        <v>319</v>
      </c>
      <c r="D39" s="108" t="s">
        <v>289</v>
      </c>
      <c r="E39" s="255"/>
      <c r="F39" s="242"/>
      <c r="G39" s="242"/>
      <c r="H39" s="242"/>
      <c r="I39" s="256"/>
      <c r="J39" s="256"/>
      <c r="K39" s="256"/>
      <c r="L39" s="256"/>
      <c r="M39" s="256"/>
      <c r="N39" s="256"/>
      <c r="O39" s="247"/>
      <c r="P39" s="279"/>
      <c r="Q39" s="258"/>
      <c r="R39" s="258"/>
      <c r="S39" s="293"/>
      <c r="V39" s="252"/>
    </row>
    <row r="40" spans="1:26" x14ac:dyDescent="0.35">
      <c r="A40" s="196" t="s">
        <v>77</v>
      </c>
      <c r="B40" s="240" t="s">
        <v>99</v>
      </c>
      <c r="C40" s="122" t="s">
        <v>320</v>
      </c>
      <c r="D40" s="119" t="s">
        <v>281</v>
      </c>
      <c r="E40" s="253" t="s">
        <v>281</v>
      </c>
      <c r="F40" s="240">
        <f ca="1">COUNTIFS(INDIRECT("RAG!$C$"&amp;$V12&amp;":$BB$"&amp;$V12),F$11,RAG!$C$3:$BB$3,$B40)</f>
        <v>0</v>
      </c>
      <c r="G40" s="240">
        <f ca="1">COUNTIFS(INDIRECT("RAG!$C$"&amp;$V12&amp;":$BB$"&amp;$V12),G$11,RAG!$C$3:$BB$3,$B40)</f>
        <v>0</v>
      </c>
      <c r="H40" s="240">
        <f ca="1">COUNTIFS(INDIRECT("RAG!$C$"&amp;$V12&amp;":$BB$"&amp;$V12),H$11,RAG!$C$3:$BB$3,$B40)</f>
        <v>2</v>
      </c>
      <c r="I40" s="243" t="s">
        <v>282</v>
      </c>
      <c r="J40" s="243" t="s">
        <v>452</v>
      </c>
      <c r="K40" s="243" t="s">
        <v>321</v>
      </c>
      <c r="L40" s="243" t="s">
        <v>285</v>
      </c>
      <c r="M40" s="243" t="s">
        <v>286</v>
      </c>
      <c r="N40" s="243" t="s">
        <v>287</v>
      </c>
      <c r="O40" s="246" t="s">
        <v>828</v>
      </c>
      <c r="P40" s="231" t="s">
        <v>281</v>
      </c>
      <c r="Q40" s="234"/>
      <c r="R40" s="234"/>
      <c r="S40" s="293"/>
      <c r="V40" s="237"/>
      <c r="Z40" t="str">
        <f>IF(R40&gt;0,B40&amp;":"&amp;R40&amp;"
","")</f>
        <v/>
      </c>
    </row>
    <row r="41" spans="1:26" ht="29" x14ac:dyDescent="0.35">
      <c r="A41" s="197"/>
      <c r="B41" s="241"/>
      <c r="C41" s="81" t="s">
        <v>322</v>
      </c>
      <c r="D41" s="108" t="s">
        <v>289</v>
      </c>
      <c r="E41" s="254"/>
      <c r="F41" s="241"/>
      <c r="G41" s="241"/>
      <c r="H41" s="241"/>
      <c r="I41" s="244"/>
      <c r="J41" s="244"/>
      <c r="K41" s="244"/>
      <c r="L41" s="244"/>
      <c r="M41" s="244"/>
      <c r="N41" s="244"/>
      <c r="O41" s="187"/>
      <c r="P41" s="232"/>
      <c r="Q41" s="235"/>
      <c r="R41" s="235"/>
      <c r="S41" s="293"/>
      <c r="V41" s="238"/>
    </row>
    <row r="42" spans="1:26" x14ac:dyDescent="0.35">
      <c r="A42" s="197"/>
      <c r="B42" s="241"/>
      <c r="C42" s="81" t="s">
        <v>323</v>
      </c>
      <c r="D42" s="108" t="s">
        <v>281</v>
      </c>
      <c r="E42" s="254"/>
      <c r="F42" s="241"/>
      <c r="G42" s="241"/>
      <c r="H42" s="241"/>
      <c r="I42" s="244"/>
      <c r="J42" s="244"/>
      <c r="K42" s="244"/>
      <c r="L42" s="244"/>
      <c r="M42" s="244"/>
      <c r="N42" s="244"/>
      <c r="O42" s="187"/>
      <c r="P42" s="232"/>
      <c r="Q42" s="235"/>
      <c r="R42" s="235"/>
      <c r="S42" s="293"/>
      <c r="V42" s="238"/>
    </row>
    <row r="43" spans="1:26" ht="29" x14ac:dyDescent="0.35">
      <c r="A43" s="197"/>
      <c r="B43" s="241"/>
      <c r="C43" s="81" t="s">
        <v>324</v>
      </c>
      <c r="D43" s="108" t="s">
        <v>289</v>
      </c>
      <c r="E43" s="254"/>
      <c r="F43" s="241"/>
      <c r="G43" s="241"/>
      <c r="H43" s="241"/>
      <c r="I43" s="244"/>
      <c r="J43" s="244"/>
      <c r="K43" s="244"/>
      <c r="L43" s="244"/>
      <c r="M43" s="244"/>
      <c r="N43" s="244"/>
      <c r="O43" s="187"/>
      <c r="P43" s="232"/>
      <c r="Q43" s="235"/>
      <c r="R43" s="235"/>
      <c r="S43" s="293"/>
      <c r="V43" s="238"/>
    </row>
    <row r="44" spans="1:26" ht="43.5" x14ac:dyDescent="0.35">
      <c r="A44" s="197"/>
      <c r="B44" s="241"/>
      <c r="C44" s="81" t="s">
        <v>325</v>
      </c>
      <c r="D44" s="108" t="s">
        <v>289</v>
      </c>
      <c r="E44" s="254"/>
      <c r="F44" s="241"/>
      <c r="G44" s="241"/>
      <c r="H44" s="241"/>
      <c r="I44" s="244"/>
      <c r="J44" s="244"/>
      <c r="K44" s="244"/>
      <c r="L44" s="244"/>
      <c r="M44" s="244"/>
      <c r="N44" s="244"/>
      <c r="O44" s="187"/>
      <c r="P44" s="232"/>
      <c r="Q44" s="235"/>
      <c r="R44" s="235"/>
      <c r="S44" s="293"/>
      <c r="V44" s="238"/>
    </row>
    <row r="45" spans="1:26" ht="29.5" thickBot="1" x14ac:dyDescent="0.4">
      <c r="A45" s="198"/>
      <c r="B45" s="242"/>
      <c r="C45" s="123" t="s">
        <v>326</v>
      </c>
      <c r="D45" s="108" t="s">
        <v>289</v>
      </c>
      <c r="E45" s="255"/>
      <c r="F45" s="242"/>
      <c r="G45" s="242"/>
      <c r="H45" s="242"/>
      <c r="I45" s="256"/>
      <c r="J45" s="256"/>
      <c r="K45" s="256"/>
      <c r="L45" s="256"/>
      <c r="M45" s="256"/>
      <c r="N45" s="256"/>
      <c r="O45" s="247"/>
      <c r="P45" s="248"/>
      <c r="Q45" s="258"/>
      <c r="R45" s="258"/>
      <c r="S45" s="293"/>
      <c r="V45" s="252"/>
    </row>
    <row r="46" spans="1:26" ht="29" x14ac:dyDescent="0.35">
      <c r="A46" s="196" t="s">
        <v>80</v>
      </c>
      <c r="B46" s="240" t="s">
        <v>100</v>
      </c>
      <c r="C46" s="122" t="s">
        <v>327</v>
      </c>
      <c r="D46" s="119" t="s">
        <v>281</v>
      </c>
      <c r="E46" s="253" t="s">
        <v>281</v>
      </c>
      <c r="F46" s="240">
        <f ca="1">COUNTIFS(INDIRECT("RAG!$C$"&amp;$V12&amp;":$BB$"&amp;$V12),F$11,RAG!$C$3:$BB$3,$B46)</f>
        <v>0</v>
      </c>
      <c r="G46" s="240">
        <f ca="1">COUNTIFS(INDIRECT("RAG!$C$"&amp;$V12&amp;":$BB$"&amp;$V12),G$11,RAG!$C$3:$BB$3,$B46)</f>
        <v>1</v>
      </c>
      <c r="H46" s="240">
        <f ca="1">COUNTIFS(INDIRECT("RAG!$C$"&amp;$V12&amp;":$BB$"&amp;$V12),H$11,RAG!$C$3:$BB$3,$B46)</f>
        <v>6</v>
      </c>
      <c r="I46" s="243" t="s">
        <v>282</v>
      </c>
      <c r="J46" s="243" t="s">
        <v>335</v>
      </c>
      <c r="K46" s="243" t="s">
        <v>284</v>
      </c>
      <c r="L46" s="243" t="s">
        <v>285</v>
      </c>
      <c r="M46" s="243" t="s">
        <v>286</v>
      </c>
      <c r="N46" s="243" t="s">
        <v>261</v>
      </c>
      <c r="O46" s="246" t="s">
        <v>453</v>
      </c>
      <c r="P46" s="277" t="s">
        <v>289</v>
      </c>
      <c r="Q46" s="234"/>
      <c r="R46" s="234" t="s">
        <v>312</v>
      </c>
      <c r="S46" s="293"/>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54"/>
      <c r="F47" s="241"/>
      <c r="G47" s="241"/>
      <c r="H47" s="241"/>
      <c r="I47" s="244"/>
      <c r="J47" s="244"/>
      <c r="K47" s="244"/>
      <c r="L47" s="244"/>
      <c r="M47" s="244"/>
      <c r="N47" s="244"/>
      <c r="O47" s="187"/>
      <c r="P47" s="278"/>
      <c r="Q47" s="235"/>
      <c r="R47" s="235"/>
      <c r="S47" s="293"/>
      <c r="V47" s="238"/>
    </row>
    <row r="48" spans="1:26" x14ac:dyDescent="0.35">
      <c r="A48" s="197"/>
      <c r="B48" s="241"/>
      <c r="C48" s="81" t="s">
        <v>329</v>
      </c>
      <c r="D48" s="108" t="s">
        <v>281</v>
      </c>
      <c r="E48" s="254"/>
      <c r="F48" s="241"/>
      <c r="G48" s="241"/>
      <c r="H48" s="241"/>
      <c r="I48" s="244"/>
      <c r="J48" s="244"/>
      <c r="K48" s="244"/>
      <c r="L48" s="244"/>
      <c r="M48" s="244"/>
      <c r="N48" s="244"/>
      <c r="O48" s="187"/>
      <c r="P48" s="278"/>
      <c r="Q48" s="235"/>
      <c r="R48" s="235"/>
      <c r="S48" s="293"/>
      <c r="V48" s="238"/>
    </row>
    <row r="49" spans="1:26" ht="14.5" customHeight="1" x14ac:dyDescent="0.35">
      <c r="A49" s="197"/>
      <c r="B49" s="241"/>
      <c r="C49" s="81" t="s">
        <v>330</v>
      </c>
      <c r="D49" s="108" t="s">
        <v>289</v>
      </c>
      <c r="E49" s="254"/>
      <c r="F49" s="241"/>
      <c r="G49" s="241"/>
      <c r="H49" s="241"/>
      <c r="I49" s="244"/>
      <c r="J49" s="244"/>
      <c r="K49" s="244"/>
      <c r="L49" s="244"/>
      <c r="M49" s="244"/>
      <c r="N49" s="244"/>
      <c r="O49" s="187"/>
      <c r="P49" s="278"/>
      <c r="Q49" s="235"/>
      <c r="R49" s="235"/>
      <c r="S49" s="293"/>
      <c r="V49" s="238"/>
    </row>
    <row r="50" spans="1:26" ht="77.150000000000006" customHeight="1" thickBot="1" x14ac:dyDescent="0.4">
      <c r="A50" s="198"/>
      <c r="B50" s="242"/>
      <c r="C50" s="123" t="s">
        <v>331</v>
      </c>
      <c r="D50" s="108" t="s">
        <v>289</v>
      </c>
      <c r="E50" s="255"/>
      <c r="F50" s="242"/>
      <c r="G50" s="242"/>
      <c r="H50" s="242"/>
      <c r="I50" s="256"/>
      <c r="J50" s="256"/>
      <c r="K50" s="256"/>
      <c r="L50" s="256"/>
      <c r="M50" s="256"/>
      <c r="N50" s="256"/>
      <c r="O50" s="247"/>
      <c r="P50" s="279"/>
      <c r="Q50" s="258"/>
      <c r="R50" s="258"/>
      <c r="S50" s="293"/>
      <c r="V50" s="252"/>
    </row>
    <row r="51" spans="1:26" ht="43.5" customHeight="1" x14ac:dyDescent="0.35">
      <c r="A51" s="196" t="s">
        <v>81</v>
      </c>
      <c r="B51" s="240" t="s">
        <v>101</v>
      </c>
      <c r="C51" s="122" t="s">
        <v>332</v>
      </c>
      <c r="D51" s="119" t="s">
        <v>281</v>
      </c>
      <c r="E51" s="253" t="s">
        <v>281</v>
      </c>
      <c r="F51" s="240">
        <f ca="1">COUNTIFS(INDIRECT("RAG!$C$"&amp;$V12&amp;":$BB$"&amp;$V12),F$11,RAG!$C$3:$BB$3,$B51)</f>
        <v>1</v>
      </c>
      <c r="G51" s="240">
        <f ca="1">COUNTIFS(INDIRECT("RAG!$C$"&amp;$V12&amp;":$BB$"&amp;$V12),G$11,RAG!$C$3:$BB$3,$B51)</f>
        <v>0</v>
      </c>
      <c r="H51" s="240">
        <f ca="1">COUNTIFS(INDIRECT("RAG!$C$"&amp;$V12&amp;":$BB$"&amp;$V12),H$11,RAG!$C$3:$BB$3,$B51)</f>
        <v>3</v>
      </c>
      <c r="I51" s="280" t="s">
        <v>231</v>
      </c>
      <c r="J51" s="280" t="s">
        <v>231</v>
      </c>
      <c r="K51" s="280" t="s">
        <v>231</v>
      </c>
      <c r="L51" s="280" t="s">
        <v>231</v>
      </c>
      <c r="M51" s="280" t="s">
        <v>231</v>
      </c>
      <c r="N51" s="280" t="s">
        <v>262</v>
      </c>
      <c r="O51" s="262" t="s">
        <v>829</v>
      </c>
      <c r="P51" s="277" t="s">
        <v>289</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79" customHeight="1" thickBot="1" x14ac:dyDescent="0.4">
      <c r="A52" s="198"/>
      <c r="B52" s="242"/>
      <c r="C52" s="123" t="s">
        <v>333</v>
      </c>
      <c r="D52" s="108" t="s">
        <v>281</v>
      </c>
      <c r="E52" s="255"/>
      <c r="F52" s="242"/>
      <c r="G52" s="242"/>
      <c r="H52" s="242"/>
      <c r="I52" s="281"/>
      <c r="J52" s="281"/>
      <c r="K52" s="281"/>
      <c r="L52" s="281"/>
      <c r="M52" s="281"/>
      <c r="N52" s="281"/>
      <c r="O52" s="264"/>
      <c r="P52" s="279"/>
      <c r="Q52" s="258"/>
      <c r="R52" s="258"/>
      <c r="S52" s="293"/>
      <c r="V52" s="252"/>
    </row>
    <row r="53" spans="1:26" ht="29.15" customHeight="1" x14ac:dyDescent="0.35">
      <c r="A53" s="196" t="s">
        <v>83</v>
      </c>
      <c r="B53" s="240" t="s">
        <v>102</v>
      </c>
      <c r="C53" s="119" t="s">
        <v>334</v>
      </c>
      <c r="D53" s="119" t="s">
        <v>289</v>
      </c>
      <c r="E53" s="265" t="s">
        <v>281</v>
      </c>
      <c r="F53" s="259">
        <f ca="1">COUNTIFS(INDIRECT("RAG!$C$"&amp;$V12&amp;":$BB$"&amp;$V12),F$11,RAG!$C$3:$BB$3,$B53)</f>
        <v>1</v>
      </c>
      <c r="G53" s="259">
        <f ca="1">COUNTIFS(INDIRECT("RAG!$C$"&amp;$V12&amp;":$BB$"&amp;$V12),G$11,RAG!$C$3:$BB$3,$B53)</f>
        <v>0</v>
      </c>
      <c r="H53" s="259">
        <f ca="1">COUNTIFS(INDIRECT("RAG!$C$"&amp;$V12&amp;":$BB$"&amp;$V12),H$11,RAG!$C$3:$BB$3,$B53)</f>
        <v>0</v>
      </c>
      <c r="I53" s="243" t="s">
        <v>282</v>
      </c>
      <c r="J53" s="243" t="s">
        <v>335</v>
      </c>
      <c r="K53" s="243" t="s">
        <v>284</v>
      </c>
      <c r="L53" s="243" t="s">
        <v>285</v>
      </c>
      <c r="M53" s="243" t="s">
        <v>286</v>
      </c>
      <c r="N53" s="243" t="s">
        <v>264</v>
      </c>
      <c r="O53" s="246" t="s">
        <v>532</v>
      </c>
      <c r="P53" s="277" t="s">
        <v>281</v>
      </c>
      <c r="Q53" s="234" t="s">
        <v>528</v>
      </c>
      <c r="R53" s="312"/>
      <c r="S53" s="293"/>
      <c r="V53" s="237"/>
      <c r="Z53" t="str">
        <f>IF(R53&gt;0,B53&amp;":"&amp;R53&amp;"
","")</f>
        <v/>
      </c>
    </row>
    <row r="54" spans="1:26" x14ac:dyDescent="0.35">
      <c r="A54" s="197"/>
      <c r="B54" s="241"/>
      <c r="C54" s="108" t="s">
        <v>336</v>
      </c>
      <c r="D54" s="108" t="s">
        <v>281</v>
      </c>
      <c r="E54" s="266"/>
      <c r="F54" s="260"/>
      <c r="G54" s="260"/>
      <c r="H54" s="260"/>
      <c r="I54" s="244"/>
      <c r="J54" s="244"/>
      <c r="K54" s="244"/>
      <c r="L54" s="244"/>
      <c r="M54" s="244"/>
      <c r="N54" s="244"/>
      <c r="O54" s="187"/>
      <c r="P54" s="278"/>
      <c r="Q54" s="235"/>
      <c r="R54" s="313"/>
      <c r="S54" s="293"/>
      <c r="V54" s="238"/>
    </row>
    <row r="55" spans="1:26" x14ac:dyDescent="0.35">
      <c r="A55" s="197"/>
      <c r="B55" s="241"/>
      <c r="C55" s="127" t="s">
        <v>337</v>
      </c>
      <c r="D55" s="108" t="s">
        <v>289</v>
      </c>
      <c r="E55" s="266"/>
      <c r="F55" s="260"/>
      <c r="G55" s="260"/>
      <c r="H55" s="260"/>
      <c r="I55" s="244"/>
      <c r="J55" s="244"/>
      <c r="K55" s="244"/>
      <c r="L55" s="244"/>
      <c r="M55" s="244"/>
      <c r="N55" s="244"/>
      <c r="O55" s="187"/>
      <c r="P55" s="278"/>
      <c r="Q55" s="235"/>
      <c r="R55" s="313"/>
      <c r="S55" s="293"/>
      <c r="V55" s="238"/>
    </row>
    <row r="56" spans="1:26" x14ac:dyDescent="0.35">
      <c r="A56" s="197"/>
      <c r="B56" s="241"/>
      <c r="C56" s="108" t="s">
        <v>338</v>
      </c>
      <c r="D56" s="108" t="s">
        <v>289</v>
      </c>
      <c r="E56" s="266"/>
      <c r="F56" s="260"/>
      <c r="G56" s="260"/>
      <c r="H56" s="260"/>
      <c r="I56" s="244"/>
      <c r="J56" s="244"/>
      <c r="K56" s="244"/>
      <c r="L56" s="244"/>
      <c r="M56" s="244"/>
      <c r="N56" s="244"/>
      <c r="O56" s="187"/>
      <c r="P56" s="278"/>
      <c r="Q56" s="235"/>
      <c r="R56" s="313"/>
      <c r="S56" s="293"/>
      <c r="V56" s="238"/>
    </row>
    <row r="57" spans="1:26" ht="112" customHeight="1" thickBot="1" x14ac:dyDescent="0.4">
      <c r="A57" s="198"/>
      <c r="B57" s="242"/>
      <c r="C57" s="121" t="s">
        <v>339</v>
      </c>
      <c r="D57" s="108" t="s">
        <v>281</v>
      </c>
      <c r="E57" s="267"/>
      <c r="F57" s="261"/>
      <c r="G57" s="261"/>
      <c r="H57" s="261"/>
      <c r="I57" s="256"/>
      <c r="J57" s="256"/>
      <c r="K57" s="256"/>
      <c r="L57" s="256"/>
      <c r="M57" s="256"/>
      <c r="N57" s="256"/>
      <c r="O57" s="247"/>
      <c r="P57" s="279"/>
      <c r="Q57" s="258"/>
      <c r="R57" s="314"/>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1</v>
      </c>
      <c r="H58" s="259">
        <f ca="1">COUNTIFS(INDIRECT("RAG!$C$"&amp;$V12&amp;":$BB$"&amp;$V12),H$11,RAG!$C$3:$BB$3,$B58)</f>
        <v>1</v>
      </c>
      <c r="I58" s="243" t="s">
        <v>282</v>
      </c>
      <c r="J58" s="243" t="s">
        <v>335</v>
      </c>
      <c r="K58" s="243" t="s">
        <v>284</v>
      </c>
      <c r="L58" s="243" t="s">
        <v>285</v>
      </c>
      <c r="M58" s="243" t="s">
        <v>286</v>
      </c>
      <c r="N58" s="243" t="s">
        <v>261</v>
      </c>
      <c r="O58" s="246" t="s">
        <v>830</v>
      </c>
      <c r="P58" s="231" t="s">
        <v>289</v>
      </c>
      <c r="Q58" s="249"/>
      <c r="R58" s="234" t="s">
        <v>524</v>
      </c>
      <c r="S58" s="293"/>
      <c r="V58" s="237"/>
      <c r="Z58" t="str">
        <f>IF(R58&gt;0,B58&amp;":"&amp;R58&amp;"
","")</f>
        <v xml:space="preserve">IIA9:Local Plan Policy CN4: Sustainable Drainage requires sites to incorporate natural flood risk solutions, such as SUDs.
</v>
      </c>
    </row>
    <row r="59" spans="1:26" ht="14.5" customHeight="1" x14ac:dyDescent="0.35">
      <c r="A59" s="197"/>
      <c r="B59" s="241"/>
      <c r="C59" s="109" t="s">
        <v>341</v>
      </c>
      <c r="D59" s="108" t="s">
        <v>289</v>
      </c>
      <c r="E59" s="266"/>
      <c r="F59" s="260"/>
      <c r="G59" s="260"/>
      <c r="H59" s="260"/>
      <c r="I59" s="244"/>
      <c r="J59" s="244"/>
      <c r="K59" s="244"/>
      <c r="L59" s="244"/>
      <c r="M59" s="244"/>
      <c r="N59" s="244"/>
      <c r="O59" s="187"/>
      <c r="P59" s="232"/>
      <c r="Q59" s="250"/>
      <c r="R59" s="235"/>
      <c r="S59" s="293"/>
      <c r="V59" s="238"/>
    </row>
    <row r="60" spans="1:26" ht="29.5" thickBot="1" x14ac:dyDescent="0.4">
      <c r="A60" s="198"/>
      <c r="B60" s="242"/>
      <c r="C60" s="129" t="s">
        <v>342</v>
      </c>
      <c r="D60" s="108" t="s">
        <v>289</v>
      </c>
      <c r="E60" s="267"/>
      <c r="F60" s="261"/>
      <c r="G60" s="261"/>
      <c r="H60" s="261"/>
      <c r="I60" s="256"/>
      <c r="J60" s="256"/>
      <c r="K60" s="256"/>
      <c r="L60" s="256"/>
      <c r="M60" s="256"/>
      <c r="N60" s="256"/>
      <c r="O60" s="247"/>
      <c r="P60" s="248"/>
      <c r="Q60" s="251"/>
      <c r="R60" s="258"/>
      <c r="S60" s="293"/>
      <c r="V60" s="252"/>
    </row>
    <row r="61" spans="1:26" x14ac:dyDescent="0.35">
      <c r="A61" s="196" t="s">
        <v>85</v>
      </c>
      <c r="B61" s="240" t="s">
        <v>104</v>
      </c>
      <c r="C61" s="119" t="s">
        <v>343</v>
      </c>
      <c r="D61" s="119" t="s">
        <v>281</v>
      </c>
      <c r="E61" s="265" t="s">
        <v>281</v>
      </c>
      <c r="F61" s="259">
        <f ca="1">COUNTIFS(INDIRECT("RAG!$C$"&amp;$V12&amp;":$BB$"&amp;$V12),F$11,RAG!$C$3:$BB$3,$B61)</f>
        <v>1</v>
      </c>
      <c r="G61" s="259">
        <f ca="1">COUNTIFS(INDIRECT("RAG!$C$"&amp;$V12&amp;":$BB$"&amp;$V12),G$11,RAG!$C$3:$BB$3,$B61)</f>
        <v>0</v>
      </c>
      <c r="H61" s="259">
        <f ca="1">COUNTIFS(INDIRECT("RAG!$C$"&amp;$V12&amp;":$BB$"&amp;$V12),H$11,RAG!$C$3:$BB$3,$B61)</f>
        <v>4</v>
      </c>
      <c r="I61" s="243" t="s">
        <v>231</v>
      </c>
      <c r="J61" s="243" t="s">
        <v>231</v>
      </c>
      <c r="K61" s="243" t="s">
        <v>231</v>
      </c>
      <c r="L61" s="243" t="s">
        <v>231</v>
      </c>
      <c r="M61" s="243" t="s">
        <v>231</v>
      </c>
      <c r="N61" s="243" t="s">
        <v>262</v>
      </c>
      <c r="O61" s="246" t="s">
        <v>831</v>
      </c>
      <c r="P61" s="231" t="s">
        <v>289</v>
      </c>
      <c r="Q61" s="271"/>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44"/>
      <c r="J62" s="244"/>
      <c r="K62" s="244"/>
      <c r="L62" s="244"/>
      <c r="M62" s="244"/>
      <c r="N62" s="244"/>
      <c r="O62" s="187"/>
      <c r="P62" s="232"/>
      <c r="Q62" s="272"/>
      <c r="R62" s="272"/>
      <c r="S62" s="293"/>
      <c r="V62" s="275"/>
    </row>
    <row r="63" spans="1:26" x14ac:dyDescent="0.35">
      <c r="A63" s="197"/>
      <c r="B63" s="241"/>
      <c r="C63" s="108" t="s">
        <v>345</v>
      </c>
      <c r="D63" s="108" t="s">
        <v>281</v>
      </c>
      <c r="E63" s="266"/>
      <c r="F63" s="260"/>
      <c r="G63" s="260"/>
      <c r="H63" s="260"/>
      <c r="I63" s="244"/>
      <c r="J63" s="244"/>
      <c r="K63" s="244"/>
      <c r="L63" s="244"/>
      <c r="M63" s="244"/>
      <c r="N63" s="244"/>
      <c r="O63" s="187"/>
      <c r="P63" s="232"/>
      <c r="Q63" s="272"/>
      <c r="R63" s="272"/>
      <c r="S63" s="293"/>
      <c r="V63" s="275"/>
    </row>
    <row r="64" spans="1:26" x14ac:dyDescent="0.35">
      <c r="A64" s="197"/>
      <c r="B64" s="241"/>
      <c r="C64" s="108" t="s">
        <v>346</v>
      </c>
      <c r="D64" s="108" t="s">
        <v>281</v>
      </c>
      <c r="E64" s="266"/>
      <c r="F64" s="260"/>
      <c r="G64" s="260"/>
      <c r="H64" s="260"/>
      <c r="I64" s="244"/>
      <c r="J64" s="244"/>
      <c r="K64" s="244"/>
      <c r="L64" s="244"/>
      <c r="M64" s="244"/>
      <c r="N64" s="244"/>
      <c r="O64" s="187"/>
      <c r="P64" s="232"/>
      <c r="Q64" s="272"/>
      <c r="R64" s="272"/>
      <c r="S64" s="293"/>
      <c r="V64" s="275"/>
    </row>
    <row r="65" spans="1:26" x14ac:dyDescent="0.35">
      <c r="A65" s="197"/>
      <c r="B65" s="241"/>
      <c r="C65" s="108" t="s">
        <v>347</v>
      </c>
      <c r="D65" s="108" t="s">
        <v>289</v>
      </c>
      <c r="E65" s="266"/>
      <c r="F65" s="260"/>
      <c r="G65" s="260"/>
      <c r="H65" s="260"/>
      <c r="I65" s="244"/>
      <c r="J65" s="244"/>
      <c r="K65" s="244"/>
      <c r="L65" s="244"/>
      <c r="M65" s="244"/>
      <c r="N65" s="244"/>
      <c r="O65" s="187"/>
      <c r="P65" s="232"/>
      <c r="Q65" s="272"/>
      <c r="R65" s="272"/>
      <c r="S65" s="293"/>
      <c r="V65" s="275"/>
    </row>
    <row r="66" spans="1:26" x14ac:dyDescent="0.35">
      <c r="A66" s="197"/>
      <c r="B66" s="241"/>
      <c r="C66" s="108" t="s">
        <v>348</v>
      </c>
      <c r="D66" s="108" t="s">
        <v>289</v>
      </c>
      <c r="E66" s="266"/>
      <c r="F66" s="260"/>
      <c r="G66" s="260"/>
      <c r="H66" s="260"/>
      <c r="I66" s="244"/>
      <c r="J66" s="244"/>
      <c r="K66" s="244"/>
      <c r="L66" s="244"/>
      <c r="M66" s="244"/>
      <c r="N66" s="244"/>
      <c r="O66" s="187"/>
      <c r="P66" s="232"/>
      <c r="Q66" s="272"/>
      <c r="R66" s="272"/>
      <c r="S66" s="293"/>
      <c r="V66" s="275"/>
    </row>
    <row r="67" spans="1:26" ht="29" x14ac:dyDescent="0.35">
      <c r="A67" s="197"/>
      <c r="B67" s="241"/>
      <c r="C67" s="108" t="s">
        <v>349</v>
      </c>
      <c r="D67" s="108" t="s">
        <v>289</v>
      </c>
      <c r="E67" s="266"/>
      <c r="F67" s="260"/>
      <c r="G67" s="260"/>
      <c r="H67" s="260"/>
      <c r="I67" s="244"/>
      <c r="J67" s="244"/>
      <c r="K67" s="244"/>
      <c r="L67" s="244"/>
      <c r="M67" s="244"/>
      <c r="N67" s="244"/>
      <c r="O67" s="187"/>
      <c r="P67" s="232"/>
      <c r="Q67" s="272"/>
      <c r="R67" s="272"/>
      <c r="S67" s="293"/>
      <c r="V67" s="275"/>
    </row>
    <row r="68" spans="1:26" ht="95.5" customHeight="1" thickBot="1" x14ac:dyDescent="0.4">
      <c r="A68" s="198"/>
      <c r="B68" s="242"/>
      <c r="C68" s="121" t="s">
        <v>350</v>
      </c>
      <c r="D68" s="108" t="s">
        <v>281</v>
      </c>
      <c r="E68" s="267"/>
      <c r="F68" s="261"/>
      <c r="G68" s="261"/>
      <c r="H68" s="261"/>
      <c r="I68" s="256"/>
      <c r="J68" s="256"/>
      <c r="K68" s="256"/>
      <c r="L68" s="256"/>
      <c r="M68" s="256"/>
      <c r="N68" s="256"/>
      <c r="O68" s="247"/>
      <c r="P68" s="248"/>
      <c r="Q68" s="273"/>
      <c r="R68" s="273"/>
      <c r="S68" s="293"/>
      <c r="V68" s="276"/>
    </row>
    <row r="69" spans="1:26" x14ac:dyDescent="0.35">
      <c r="A69" s="196" t="s">
        <v>599</v>
      </c>
      <c r="B69" s="240" t="s">
        <v>105</v>
      </c>
      <c r="C69" s="124" t="s">
        <v>738</v>
      </c>
      <c r="D69" s="119" t="s">
        <v>281</v>
      </c>
      <c r="E69" s="265" t="s">
        <v>281</v>
      </c>
      <c r="F69" s="259">
        <f ca="1">COUNTIFS(INDIRECT("RAG!$C$"&amp;$V12&amp;":$BB$"&amp;$V12),F$11,RAG!$C$3:$BB$3,$B69)</f>
        <v>1</v>
      </c>
      <c r="G69" s="259">
        <f ca="1">COUNTIFS(INDIRECT("RAG!$C$"&amp;$V12&amp;":$BB$"&amp;$V12),G$11,RAG!$C$3:$BB$3,$B69)</f>
        <v>0</v>
      </c>
      <c r="H69" s="259">
        <f ca="1">COUNTIFS(INDIRECT("RAG!$C$"&amp;$V12&amp;":$BB$"&amp;$V12),H$11,RAG!$C$3:$BB$3,$B69)</f>
        <v>5</v>
      </c>
      <c r="I69" s="243" t="s">
        <v>282</v>
      </c>
      <c r="J69" s="243" t="s">
        <v>335</v>
      </c>
      <c r="K69" s="243" t="s">
        <v>284</v>
      </c>
      <c r="L69" s="243" t="s">
        <v>285</v>
      </c>
      <c r="M69" s="243" t="s">
        <v>286</v>
      </c>
      <c r="N69" s="243" t="s">
        <v>264</v>
      </c>
      <c r="O69" s="262" t="s">
        <v>832</v>
      </c>
      <c r="P69" s="231" t="s">
        <v>281</v>
      </c>
      <c r="Q69" s="234" t="s">
        <v>351</v>
      </c>
      <c r="R69" s="234"/>
      <c r="S69" s="293"/>
      <c r="V69" s="237"/>
      <c r="Z69" t="str">
        <f>IF(R69&gt;0,B69&amp;":"&amp;R69&amp;"
","")</f>
        <v/>
      </c>
    </row>
    <row r="70" spans="1:26" x14ac:dyDescent="0.35">
      <c r="A70" s="197"/>
      <c r="B70" s="241"/>
      <c r="C70" s="125" t="s">
        <v>352</v>
      </c>
      <c r="D70" s="108" t="s">
        <v>281</v>
      </c>
      <c r="E70" s="266"/>
      <c r="F70" s="260"/>
      <c r="G70" s="260"/>
      <c r="H70" s="260"/>
      <c r="I70" s="244"/>
      <c r="J70" s="244"/>
      <c r="K70" s="244"/>
      <c r="L70" s="244"/>
      <c r="M70" s="244"/>
      <c r="N70" s="244"/>
      <c r="O70" s="263"/>
      <c r="P70" s="232"/>
      <c r="Q70" s="235"/>
      <c r="R70" s="235"/>
      <c r="S70" s="293"/>
      <c r="V70" s="238"/>
    </row>
    <row r="71" spans="1:26" ht="29" x14ac:dyDescent="0.35">
      <c r="A71" s="197"/>
      <c r="B71" s="241"/>
      <c r="C71" s="125" t="s">
        <v>353</v>
      </c>
      <c r="D71" s="108" t="s">
        <v>289</v>
      </c>
      <c r="E71" s="266"/>
      <c r="F71" s="260"/>
      <c r="G71" s="260"/>
      <c r="H71" s="260"/>
      <c r="I71" s="244"/>
      <c r="J71" s="244"/>
      <c r="K71" s="244"/>
      <c r="L71" s="244"/>
      <c r="M71" s="244"/>
      <c r="N71" s="244"/>
      <c r="O71" s="263"/>
      <c r="P71" s="232"/>
      <c r="Q71" s="235"/>
      <c r="R71" s="235"/>
      <c r="S71" s="293"/>
      <c r="V71" s="238"/>
    </row>
    <row r="72" spans="1:26" x14ac:dyDescent="0.35">
      <c r="A72" s="197"/>
      <c r="B72" s="241"/>
      <c r="C72" s="125" t="s">
        <v>354</v>
      </c>
      <c r="D72" s="108" t="s">
        <v>289</v>
      </c>
      <c r="E72" s="266"/>
      <c r="F72" s="260"/>
      <c r="G72" s="260"/>
      <c r="H72" s="260"/>
      <c r="I72" s="244"/>
      <c r="J72" s="244"/>
      <c r="K72" s="244"/>
      <c r="L72" s="244"/>
      <c r="M72" s="244"/>
      <c r="N72" s="244"/>
      <c r="O72" s="263"/>
      <c r="P72" s="232"/>
      <c r="Q72" s="235"/>
      <c r="R72" s="235"/>
      <c r="S72" s="293"/>
      <c r="V72" s="238"/>
    </row>
    <row r="73" spans="1:26" x14ac:dyDescent="0.35">
      <c r="A73" s="197"/>
      <c r="B73" s="241"/>
      <c r="C73" s="125" t="s">
        <v>739</v>
      </c>
      <c r="D73" s="108" t="s">
        <v>289</v>
      </c>
      <c r="E73" s="266"/>
      <c r="F73" s="260"/>
      <c r="G73" s="260"/>
      <c r="H73" s="260"/>
      <c r="I73" s="244"/>
      <c r="J73" s="244"/>
      <c r="K73" s="244"/>
      <c r="L73" s="244"/>
      <c r="M73" s="244"/>
      <c r="N73" s="244"/>
      <c r="O73" s="263"/>
      <c r="P73" s="232"/>
      <c r="Q73" s="235"/>
      <c r="R73" s="235"/>
      <c r="S73" s="293"/>
      <c r="V73" s="238"/>
    </row>
    <row r="74" spans="1:26" x14ac:dyDescent="0.35">
      <c r="A74" s="197"/>
      <c r="B74" s="241"/>
      <c r="C74" s="125" t="s">
        <v>355</v>
      </c>
      <c r="D74" s="108" t="s">
        <v>289</v>
      </c>
      <c r="E74" s="266"/>
      <c r="F74" s="260"/>
      <c r="G74" s="260"/>
      <c r="H74" s="260"/>
      <c r="I74" s="244"/>
      <c r="J74" s="244"/>
      <c r="K74" s="244"/>
      <c r="L74" s="244"/>
      <c r="M74" s="244"/>
      <c r="N74" s="244"/>
      <c r="O74" s="263"/>
      <c r="P74" s="232"/>
      <c r="Q74" s="235"/>
      <c r="R74" s="235"/>
      <c r="S74" s="293"/>
      <c r="V74" s="238"/>
    </row>
    <row r="75" spans="1:26" ht="15" thickBot="1" x14ac:dyDescent="0.4">
      <c r="A75" s="198"/>
      <c r="B75" s="242"/>
      <c r="C75" s="126" t="s">
        <v>356</v>
      </c>
      <c r="D75" s="108" t="s">
        <v>289</v>
      </c>
      <c r="E75" s="267"/>
      <c r="F75" s="261"/>
      <c r="G75" s="261"/>
      <c r="H75" s="261"/>
      <c r="I75" s="256"/>
      <c r="J75" s="256"/>
      <c r="K75" s="256"/>
      <c r="L75" s="256"/>
      <c r="M75" s="256"/>
      <c r="N75" s="256"/>
      <c r="O75" s="264"/>
      <c r="P75" s="248"/>
      <c r="Q75" s="258"/>
      <c r="R75" s="258"/>
      <c r="S75" s="293"/>
      <c r="V75" s="252"/>
    </row>
    <row r="76" spans="1:26" x14ac:dyDescent="0.35">
      <c r="A76" s="196" t="s">
        <v>87</v>
      </c>
      <c r="B76" s="240" t="s">
        <v>106</v>
      </c>
      <c r="C76" s="124" t="s">
        <v>357</v>
      </c>
      <c r="D76" s="119" t="s">
        <v>281</v>
      </c>
      <c r="E76" s="265" t="s">
        <v>281</v>
      </c>
      <c r="F76" s="259">
        <f ca="1">COUNTIFS(INDIRECT("RAG!$C$"&amp;$V12&amp;":$BB$"&amp;$V12),F$11,RAG!$C$3:$BB$3,$B76)</f>
        <v>1</v>
      </c>
      <c r="G76" s="259">
        <f ca="1">COUNTIFS(INDIRECT("RAG!$C$"&amp;$V12&amp;":$BB$"&amp;$V12),G$11,RAG!$C$3:$BB$3,$B76)</f>
        <v>0</v>
      </c>
      <c r="H76" s="259">
        <f ca="1">COUNTIFS(INDIRECT("RAG!$C$"&amp;$V12&amp;":$BB$"&amp;$V12),H$11,RAG!$C$3:$BB$3,$B76)</f>
        <v>3</v>
      </c>
      <c r="I76" s="243" t="s">
        <v>231</v>
      </c>
      <c r="J76" s="243" t="s">
        <v>231</v>
      </c>
      <c r="K76" s="243" t="s">
        <v>231</v>
      </c>
      <c r="L76" s="243" t="s">
        <v>231</v>
      </c>
      <c r="M76" s="243" t="s">
        <v>231</v>
      </c>
      <c r="N76" s="243" t="s">
        <v>262</v>
      </c>
      <c r="O76" s="268" t="s">
        <v>518</v>
      </c>
      <c r="P76" s="231" t="s">
        <v>289</v>
      </c>
      <c r="Q76" s="234"/>
      <c r="R76" s="234" t="s">
        <v>392</v>
      </c>
      <c r="S76" s="293"/>
      <c r="V76" s="237"/>
      <c r="Z76" t="str">
        <f>IF(R76&gt;0,B76&amp;":"&amp;R76&amp;"
","")</f>
        <v xml:space="preserve">IIA12:Local Plan Policy GR1 Achieving a High Standard of Development
Design and Layout Considerations requires all development proposals to respect the character and landscape of which it is built in.
</v>
      </c>
    </row>
    <row r="77" spans="1:26" x14ac:dyDescent="0.35">
      <c r="A77" s="197"/>
      <c r="B77" s="241"/>
      <c r="C77" s="125" t="s">
        <v>359</v>
      </c>
      <c r="D77" s="108" t="s">
        <v>289</v>
      </c>
      <c r="E77" s="266"/>
      <c r="F77" s="260"/>
      <c r="G77" s="260"/>
      <c r="H77" s="260"/>
      <c r="I77" s="244"/>
      <c r="J77" s="244"/>
      <c r="K77" s="244"/>
      <c r="L77" s="244"/>
      <c r="M77" s="244"/>
      <c r="N77" s="244"/>
      <c r="O77" s="269"/>
      <c r="P77" s="232"/>
      <c r="Q77" s="235"/>
      <c r="R77" s="235"/>
      <c r="S77" s="293"/>
      <c r="V77" s="238"/>
    </row>
    <row r="78" spans="1:26" x14ac:dyDescent="0.35">
      <c r="A78" s="197"/>
      <c r="B78" s="241"/>
      <c r="C78" s="125" t="s">
        <v>360</v>
      </c>
      <c r="D78" s="108" t="s">
        <v>281</v>
      </c>
      <c r="E78" s="266"/>
      <c r="F78" s="260"/>
      <c r="G78" s="260"/>
      <c r="H78" s="260"/>
      <c r="I78" s="244"/>
      <c r="J78" s="244"/>
      <c r="K78" s="244"/>
      <c r="L78" s="244"/>
      <c r="M78" s="244"/>
      <c r="N78" s="244"/>
      <c r="O78" s="269"/>
      <c r="P78" s="232"/>
      <c r="Q78" s="235"/>
      <c r="R78" s="235"/>
      <c r="S78" s="293"/>
      <c r="V78" s="238"/>
    </row>
    <row r="79" spans="1:26" x14ac:dyDescent="0.35">
      <c r="A79" s="197"/>
      <c r="B79" s="241"/>
      <c r="C79" s="125" t="s">
        <v>361</v>
      </c>
      <c r="D79" s="108" t="s">
        <v>281</v>
      </c>
      <c r="E79" s="266"/>
      <c r="F79" s="260"/>
      <c r="G79" s="260"/>
      <c r="H79" s="260"/>
      <c r="I79" s="244"/>
      <c r="J79" s="244"/>
      <c r="K79" s="244"/>
      <c r="L79" s="244"/>
      <c r="M79" s="244"/>
      <c r="N79" s="244"/>
      <c r="O79" s="269"/>
      <c r="P79" s="232"/>
      <c r="Q79" s="235"/>
      <c r="R79" s="235"/>
      <c r="S79" s="293"/>
      <c r="V79" s="238"/>
    </row>
    <row r="80" spans="1:26" ht="74" customHeight="1" thickBot="1" x14ac:dyDescent="0.4">
      <c r="A80" s="198"/>
      <c r="B80" s="242"/>
      <c r="C80" s="130" t="s">
        <v>362</v>
      </c>
      <c r="D80" s="108" t="s">
        <v>289</v>
      </c>
      <c r="E80" s="267"/>
      <c r="F80" s="261"/>
      <c r="G80" s="261"/>
      <c r="H80" s="261"/>
      <c r="I80" s="256"/>
      <c r="J80" s="256"/>
      <c r="K80" s="256"/>
      <c r="L80" s="256"/>
      <c r="M80" s="256"/>
      <c r="N80" s="256"/>
      <c r="O80" s="270"/>
      <c r="P80" s="248"/>
      <c r="Q80" s="258"/>
      <c r="R80" s="258"/>
      <c r="S80" s="293"/>
      <c r="V80" s="252"/>
    </row>
    <row r="81" spans="1:26"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1</v>
      </c>
      <c r="H81" s="240">
        <f ca="1">COUNTIFS(INDIRECT("RAG!$C$"&amp;$V12&amp;":$BB$"&amp;$V12),H$11,RAG!$C$3:$BB$3,$B81)</f>
        <v>4</v>
      </c>
      <c r="I81" s="243" t="s">
        <v>231</v>
      </c>
      <c r="J81" s="243" t="s">
        <v>231</v>
      </c>
      <c r="K81" s="243" t="s">
        <v>231</v>
      </c>
      <c r="L81" s="243" t="s">
        <v>231</v>
      </c>
      <c r="M81" s="243" t="s">
        <v>231</v>
      </c>
      <c r="N81" s="243" t="s">
        <v>262</v>
      </c>
      <c r="O81" s="246" t="s">
        <v>947</v>
      </c>
      <c r="P81" s="231" t="s">
        <v>289</v>
      </c>
      <c r="Q81" s="234"/>
      <c r="R81" s="234" t="s">
        <v>938</v>
      </c>
      <c r="S81" s="294"/>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54"/>
      <c r="F82" s="241"/>
      <c r="G82" s="241"/>
      <c r="H82" s="241"/>
      <c r="I82" s="244"/>
      <c r="J82" s="244"/>
      <c r="K82" s="244"/>
      <c r="L82" s="244"/>
      <c r="M82" s="244"/>
      <c r="N82" s="244"/>
      <c r="O82" s="187"/>
      <c r="P82" s="232"/>
      <c r="Q82" s="235"/>
      <c r="R82" s="235"/>
      <c r="S82" s="294"/>
      <c r="V82" s="238"/>
    </row>
    <row r="83" spans="1:26" x14ac:dyDescent="0.35">
      <c r="A83" s="201"/>
      <c r="B83" s="241"/>
      <c r="C83" s="125" t="s">
        <v>365</v>
      </c>
      <c r="D83" s="108" t="s">
        <v>289</v>
      </c>
      <c r="E83" s="254"/>
      <c r="F83" s="241"/>
      <c r="G83" s="241"/>
      <c r="H83" s="241"/>
      <c r="I83" s="244"/>
      <c r="J83" s="244"/>
      <c r="K83" s="244"/>
      <c r="L83" s="244"/>
      <c r="M83" s="244"/>
      <c r="N83" s="244"/>
      <c r="O83" s="187"/>
      <c r="P83" s="232"/>
      <c r="Q83" s="235"/>
      <c r="R83" s="235"/>
      <c r="S83" s="294"/>
      <c r="V83" s="238"/>
    </row>
    <row r="84" spans="1:26" x14ac:dyDescent="0.35">
      <c r="A84" s="201"/>
      <c r="B84" s="241"/>
      <c r="C84" s="131" t="s">
        <v>366</v>
      </c>
      <c r="D84" s="108" t="s">
        <v>289</v>
      </c>
      <c r="E84" s="254"/>
      <c r="F84" s="241"/>
      <c r="G84" s="241"/>
      <c r="H84" s="241"/>
      <c r="I84" s="244"/>
      <c r="J84" s="244"/>
      <c r="K84" s="244"/>
      <c r="L84" s="244"/>
      <c r="M84" s="244"/>
      <c r="N84" s="244"/>
      <c r="O84" s="187"/>
      <c r="P84" s="232"/>
      <c r="Q84" s="235"/>
      <c r="R84" s="235"/>
      <c r="S84" s="294"/>
      <c r="V84" s="238"/>
    </row>
    <row r="85" spans="1:26" ht="29" x14ac:dyDescent="0.35">
      <c r="A85" s="201"/>
      <c r="B85" s="241"/>
      <c r="C85" s="131" t="s">
        <v>367</v>
      </c>
      <c r="D85" s="108" t="s">
        <v>289</v>
      </c>
      <c r="E85" s="254"/>
      <c r="F85" s="241"/>
      <c r="G85" s="241"/>
      <c r="H85" s="241"/>
      <c r="I85" s="244"/>
      <c r="J85" s="244"/>
      <c r="K85" s="244"/>
      <c r="L85" s="244"/>
      <c r="M85" s="244"/>
      <c r="N85" s="244"/>
      <c r="O85" s="187"/>
      <c r="P85" s="232"/>
      <c r="Q85" s="235"/>
      <c r="R85" s="235"/>
      <c r="S85" s="294"/>
      <c r="V85" s="238"/>
    </row>
    <row r="86" spans="1:26" ht="29" x14ac:dyDescent="0.35">
      <c r="A86" s="201"/>
      <c r="B86" s="241"/>
      <c r="C86" s="131" t="s">
        <v>368</v>
      </c>
      <c r="D86" s="108" t="s">
        <v>281</v>
      </c>
      <c r="E86" s="254"/>
      <c r="F86" s="241"/>
      <c r="G86" s="241"/>
      <c r="H86" s="241"/>
      <c r="I86" s="244"/>
      <c r="J86" s="244"/>
      <c r="K86" s="244"/>
      <c r="L86" s="244"/>
      <c r="M86" s="244"/>
      <c r="N86" s="244"/>
      <c r="O86" s="187"/>
      <c r="P86" s="232"/>
      <c r="Q86" s="235"/>
      <c r="R86" s="235"/>
      <c r="S86" s="294"/>
      <c r="V86" s="238"/>
    </row>
    <row r="87" spans="1:26" ht="15" thickBot="1" x14ac:dyDescent="0.4">
      <c r="A87" s="200"/>
      <c r="B87" s="242"/>
      <c r="C87" s="129" t="s">
        <v>369</v>
      </c>
      <c r="D87" s="108" t="s">
        <v>289</v>
      </c>
      <c r="E87" s="255"/>
      <c r="F87" s="242"/>
      <c r="G87" s="242"/>
      <c r="H87" s="242"/>
      <c r="I87" s="256"/>
      <c r="J87" s="256"/>
      <c r="K87" s="256"/>
      <c r="L87" s="256"/>
      <c r="M87" s="256"/>
      <c r="N87" s="256"/>
      <c r="O87" s="247"/>
      <c r="P87" s="248"/>
      <c r="Q87" s="258"/>
      <c r="R87" s="258"/>
      <c r="S87" s="294"/>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43" t="s">
        <v>231</v>
      </c>
      <c r="J88" s="243" t="s">
        <v>231</v>
      </c>
      <c r="K88" s="243" t="s">
        <v>231</v>
      </c>
      <c r="L88" s="243" t="s">
        <v>231</v>
      </c>
      <c r="M88" s="243" t="s">
        <v>231</v>
      </c>
      <c r="N88" s="243"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44"/>
      <c r="J89" s="244"/>
      <c r="K89" s="244"/>
      <c r="L89" s="244"/>
      <c r="M89" s="244"/>
      <c r="N89" s="244"/>
      <c r="O89" s="187"/>
      <c r="P89" s="232"/>
      <c r="Q89" s="235"/>
      <c r="R89" s="235"/>
      <c r="S89" s="293"/>
      <c r="V89" s="238"/>
    </row>
    <row r="90" spans="1:26" x14ac:dyDescent="0.35">
      <c r="A90" s="201"/>
      <c r="B90" s="241"/>
      <c r="C90" s="131" t="s">
        <v>373</v>
      </c>
      <c r="D90" s="108" t="s">
        <v>289</v>
      </c>
      <c r="E90" s="254"/>
      <c r="F90" s="241"/>
      <c r="G90" s="241"/>
      <c r="H90" s="241"/>
      <c r="I90" s="244"/>
      <c r="J90" s="244"/>
      <c r="K90" s="244"/>
      <c r="L90" s="244"/>
      <c r="M90" s="244"/>
      <c r="N90" s="244"/>
      <c r="O90" s="187"/>
      <c r="P90" s="232"/>
      <c r="Q90" s="235"/>
      <c r="R90" s="235"/>
      <c r="S90" s="293"/>
      <c r="V90" s="238"/>
    </row>
    <row r="91" spans="1:26" ht="76" customHeight="1" thickBot="1" x14ac:dyDescent="0.4">
      <c r="A91" s="202"/>
      <c r="B91" s="242"/>
      <c r="C91" s="133" t="s">
        <v>374</v>
      </c>
      <c r="D91" s="143" t="s">
        <v>281</v>
      </c>
      <c r="E91" s="255"/>
      <c r="F91" s="242"/>
      <c r="G91" s="242"/>
      <c r="H91" s="242"/>
      <c r="I91" s="245"/>
      <c r="J91" s="245"/>
      <c r="K91" s="245"/>
      <c r="L91" s="245"/>
      <c r="M91" s="245"/>
      <c r="N91" s="245"/>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Gdk5r1Uwvb5QZS7eXzui47yk/6wls1NGzFNyQH3lkz55yeaaAiuCBHMwAGFLz1mN1c8vnvv3a4GC3SxRBgKadg==" saltValue="4but+ikeCnCP4guk15Y0kg=="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O24:O31"/>
    <mergeCell ref="P24:P31"/>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A46:A50"/>
    <mergeCell ref="B46:B50"/>
    <mergeCell ref="E46:E50"/>
    <mergeCell ref="F46:F50"/>
    <mergeCell ref="G46:G50"/>
    <mergeCell ref="I40:I45"/>
    <mergeCell ref="J40:J45"/>
    <mergeCell ref="K40:K45"/>
    <mergeCell ref="L40:L45"/>
    <mergeCell ref="M40:M45"/>
    <mergeCell ref="N40:N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2267" priority="7">
      <formula>$D12="No"</formula>
    </cfRule>
  </conditionalFormatting>
  <conditionalFormatting sqref="F12:F91">
    <cfRule type="cellIs" dxfId="2266" priority="10" operator="greaterThan">
      <formula>0</formula>
    </cfRule>
  </conditionalFormatting>
  <conditionalFormatting sqref="G12:G91">
    <cfRule type="cellIs" dxfId="2265" priority="9" operator="greaterThan">
      <formula>0</formula>
    </cfRule>
  </conditionalFormatting>
  <conditionalFormatting sqref="H12:H91">
    <cfRule type="cellIs" dxfId="2264" priority="8" operator="greaterThan">
      <formula>0</formula>
    </cfRule>
  </conditionalFormatting>
  <conditionalFormatting sqref="N12">
    <cfRule type="cellIs" dxfId="2263" priority="40" operator="equal">
      <formula>"Significant Positive"</formula>
    </cfRule>
    <cfRule type="cellIs" dxfId="2262" priority="41" operator="equal">
      <formula>"Neutral"</formula>
    </cfRule>
    <cfRule type="cellIs" dxfId="2261" priority="37" operator="equal">
      <formula>"Minor Negative"</formula>
    </cfRule>
    <cfRule type="cellIs" dxfId="2260" priority="38" operator="equal">
      <formula>"Significant Negative"</formula>
    </cfRule>
    <cfRule type="cellIs" dxfId="2259" priority="39" operator="equal">
      <formula>"Minor Positive"</formula>
    </cfRule>
  </conditionalFormatting>
  <conditionalFormatting sqref="N22">
    <cfRule type="cellIs" dxfId="2258" priority="46" operator="equal">
      <formula>"Minor Positive"</formula>
    </cfRule>
    <cfRule type="cellIs" dxfId="2257" priority="45" operator="equal">
      <formula>"Neutral"</formula>
    </cfRule>
    <cfRule type="cellIs" dxfId="2256" priority="44" operator="equal">
      <formula>"Uncertain"</formula>
    </cfRule>
    <cfRule type="cellIs" dxfId="2255" priority="43" operator="equal">
      <formula>"Minor Negative"</formula>
    </cfRule>
    <cfRule type="cellIs" dxfId="2254" priority="47" operator="equal">
      <formula>"Significant Positive"</formula>
    </cfRule>
    <cfRule type="cellIs" dxfId="2253" priority="42" operator="equal">
      <formula>"Significant Negative"</formula>
    </cfRule>
  </conditionalFormatting>
  <conditionalFormatting sqref="N24">
    <cfRule type="cellIs" dxfId="2252" priority="50" operator="equal">
      <formula>"Uncertain"</formula>
    </cfRule>
    <cfRule type="cellIs" dxfId="2251" priority="52" operator="equal">
      <formula>"Minor Positive"</formula>
    </cfRule>
    <cfRule type="cellIs" dxfId="2250" priority="48" operator="equal">
      <formula>"Significant Negative"</formula>
    </cfRule>
    <cfRule type="cellIs" dxfId="2249" priority="49" operator="equal">
      <formula>"Minor Negative"</formula>
    </cfRule>
    <cfRule type="cellIs" dxfId="2248" priority="51" operator="equal">
      <formula>"Neutral"</formula>
    </cfRule>
    <cfRule type="cellIs" dxfId="2247" priority="53" operator="equal">
      <formula>"Significant Positive"</formula>
    </cfRule>
  </conditionalFormatting>
  <conditionalFormatting sqref="N32">
    <cfRule type="cellIs" dxfId="2246" priority="58" operator="equal">
      <formula>"Minor Positive"</formula>
    </cfRule>
    <cfRule type="cellIs" dxfId="2245" priority="57" operator="equal">
      <formula>"Neutral"</formula>
    </cfRule>
    <cfRule type="cellIs" dxfId="2244" priority="56" operator="equal">
      <formula>"Uncertain"</formula>
    </cfRule>
    <cfRule type="cellIs" dxfId="2243" priority="55" operator="equal">
      <formula>"Minor Negative"</formula>
    </cfRule>
    <cfRule type="cellIs" dxfId="2242" priority="54" operator="equal">
      <formula>"Significant Negative"</formula>
    </cfRule>
    <cfRule type="cellIs" dxfId="2241" priority="59" operator="equal">
      <formula>"Significant Positive"</formula>
    </cfRule>
  </conditionalFormatting>
  <conditionalFormatting sqref="N40">
    <cfRule type="cellIs" dxfId="2240" priority="61" operator="equal">
      <formula>"Minor Negative"</formula>
    </cfRule>
    <cfRule type="cellIs" dxfId="2239" priority="62" operator="equal">
      <formula>"Uncertain"</formula>
    </cfRule>
    <cfRule type="cellIs" dxfId="2238" priority="63" operator="equal">
      <formula>"Neutral"</formula>
    </cfRule>
    <cfRule type="cellIs" dxfId="2237" priority="64" operator="equal">
      <formula>"Minor Positive"</formula>
    </cfRule>
    <cfRule type="cellIs" dxfId="2236" priority="65" operator="equal">
      <formula>"Significant Positive"</formula>
    </cfRule>
    <cfRule type="cellIs" dxfId="2235" priority="60" operator="equal">
      <formula>"Significant Negative"</formula>
    </cfRule>
  </conditionalFormatting>
  <conditionalFormatting sqref="N46">
    <cfRule type="cellIs" dxfId="2234" priority="66" operator="equal">
      <formula>"Significant Negative"</formula>
    </cfRule>
    <cfRule type="cellIs" dxfId="2233" priority="67" operator="equal">
      <formula>"Minor Negative"</formula>
    </cfRule>
    <cfRule type="cellIs" dxfId="2232" priority="68" operator="equal">
      <formula>"Uncertain"</formula>
    </cfRule>
    <cfRule type="cellIs" dxfId="2231" priority="69" operator="equal">
      <formula>"Neutral"</formula>
    </cfRule>
    <cfRule type="cellIs" dxfId="2230" priority="70" operator="equal">
      <formula>"Minor Positive"</formula>
    </cfRule>
    <cfRule type="cellIs" dxfId="2229" priority="71" operator="equal">
      <formula>"Significant Positive"</formula>
    </cfRule>
  </conditionalFormatting>
  <conditionalFormatting sqref="N51">
    <cfRule type="cellIs" dxfId="2228" priority="72" operator="equal">
      <formula>"Significant Negative"</formula>
    </cfRule>
    <cfRule type="cellIs" dxfId="2227" priority="73" operator="equal">
      <formula>"Minor Negative"</formula>
    </cfRule>
    <cfRule type="cellIs" dxfId="2226" priority="74" operator="equal">
      <formula>"Uncertain"</formula>
    </cfRule>
    <cfRule type="cellIs" dxfId="2225" priority="75" operator="equal">
      <formula>"Neutral"</formula>
    </cfRule>
    <cfRule type="cellIs" dxfId="2224" priority="76" operator="equal">
      <formula>"Minor Positive"</formula>
    </cfRule>
    <cfRule type="cellIs" dxfId="2223" priority="77" operator="equal">
      <formula>"Significant Positive"</formula>
    </cfRule>
  </conditionalFormatting>
  <conditionalFormatting sqref="N53">
    <cfRule type="cellIs" dxfId="2222" priority="31" operator="equal">
      <formula>"Significant Positive"</formula>
    </cfRule>
    <cfRule type="cellIs" dxfId="2221" priority="30" operator="equal">
      <formula>"Minor Positive"</formula>
    </cfRule>
    <cfRule type="cellIs" dxfId="2220" priority="29" operator="equal">
      <formula>"Neutral"</formula>
    </cfRule>
    <cfRule type="cellIs" dxfId="2219" priority="27" operator="equal">
      <formula>"Minor Negative"</formula>
    </cfRule>
    <cfRule type="cellIs" dxfId="2218" priority="26" operator="equal">
      <formula>"Significant Negative"</formula>
    </cfRule>
    <cfRule type="cellIs" dxfId="2217" priority="28" operator="equal">
      <formula>"Uncertain"</formula>
    </cfRule>
  </conditionalFormatting>
  <conditionalFormatting sqref="N58">
    <cfRule type="cellIs" dxfId="2216" priority="24" operator="equal">
      <formula>"Minor Positive"</formula>
    </cfRule>
    <cfRule type="cellIs" dxfId="2215" priority="20" operator="equal">
      <formula>"Significant Negative"</formula>
    </cfRule>
    <cfRule type="cellIs" dxfId="2214" priority="21" operator="equal">
      <formula>"Minor Negative"</formula>
    </cfRule>
    <cfRule type="cellIs" dxfId="2213" priority="22" operator="equal">
      <formula>"Uncertain"</formula>
    </cfRule>
    <cfRule type="cellIs" dxfId="2212" priority="23" operator="equal">
      <formula>"Neutral"</formula>
    </cfRule>
    <cfRule type="cellIs" dxfId="2211" priority="25" operator="equal">
      <formula>"Significant Positive"</formula>
    </cfRule>
  </conditionalFormatting>
  <conditionalFormatting sqref="N61">
    <cfRule type="cellIs" dxfId="2210" priority="90" operator="equal">
      <formula>"Significant Negative"</formula>
    </cfRule>
    <cfRule type="cellIs" dxfId="2209" priority="91" operator="equal">
      <formula>"Minor Negative"</formula>
    </cfRule>
    <cfRule type="cellIs" dxfId="2208" priority="92" operator="equal">
      <formula>"Uncertain"</formula>
    </cfRule>
    <cfRule type="cellIs" dxfId="2207" priority="93" operator="equal">
      <formula>"Neutral"</formula>
    </cfRule>
    <cfRule type="cellIs" dxfId="2206" priority="94" operator="equal">
      <formula>"Minor Positive"</formula>
    </cfRule>
    <cfRule type="cellIs" dxfId="2205" priority="95" operator="equal">
      <formula>"Significant Positive"</formula>
    </cfRule>
  </conditionalFormatting>
  <conditionalFormatting sqref="N69">
    <cfRule type="cellIs" dxfId="2204" priority="16" operator="equal">
      <formula>"Uncertain"</formula>
    </cfRule>
    <cfRule type="cellIs" dxfId="2203" priority="17" operator="equal">
      <formula>"Neutral"</formula>
    </cfRule>
    <cfRule type="cellIs" dxfId="2202" priority="18" operator="equal">
      <formula>"Minor Positive"</formula>
    </cfRule>
    <cfRule type="cellIs" dxfId="2201" priority="19" operator="equal">
      <formula>"Significant Positive"</formula>
    </cfRule>
    <cfRule type="cellIs" dxfId="2200" priority="14" operator="equal">
      <formula>"Significant Negative"</formula>
    </cfRule>
    <cfRule type="cellIs" dxfId="2199" priority="15" operator="equal">
      <formula>"Minor Negative"</formula>
    </cfRule>
  </conditionalFormatting>
  <conditionalFormatting sqref="N76">
    <cfRule type="cellIs" dxfId="2198" priority="102" operator="equal">
      <formula>"Significant Negative"</formula>
    </cfRule>
    <cfRule type="cellIs" dxfId="2197" priority="103" operator="equal">
      <formula>"Minor Negative"</formula>
    </cfRule>
    <cfRule type="cellIs" dxfId="2196" priority="104" operator="equal">
      <formula>"Uncertain"</formula>
    </cfRule>
    <cfRule type="cellIs" dxfId="2195" priority="105" operator="equal">
      <formula>"Neutral"</formula>
    </cfRule>
    <cfRule type="cellIs" dxfId="2194" priority="106" operator="equal">
      <formula>"Minor Positive"</formula>
    </cfRule>
    <cfRule type="cellIs" dxfId="2193" priority="107" operator="equal">
      <formula>"Significant Positive"</formula>
    </cfRule>
  </conditionalFormatting>
  <conditionalFormatting sqref="N81">
    <cfRule type="cellIs" dxfId="2192" priority="6" operator="equal">
      <formula>"Significant Positive"</formula>
    </cfRule>
    <cfRule type="cellIs" dxfId="2191" priority="5" operator="equal">
      <formula>"Minor Positive"</formula>
    </cfRule>
    <cfRule type="cellIs" dxfId="2190" priority="4" operator="equal">
      <formula>"Neutral"</formula>
    </cfRule>
    <cfRule type="cellIs" dxfId="2189" priority="3" operator="equal">
      <formula>"Uncertain"</formula>
    </cfRule>
    <cfRule type="cellIs" dxfId="2188" priority="2" operator="equal">
      <formula>"Minor Negative"</formula>
    </cfRule>
    <cfRule type="cellIs" dxfId="2187" priority="1" operator="equal">
      <formula>"Significant Negative"</formula>
    </cfRule>
  </conditionalFormatting>
  <conditionalFormatting sqref="N88">
    <cfRule type="cellIs" dxfId="2186" priority="114" operator="equal">
      <formula>"Significant Negative"</formula>
    </cfRule>
    <cfRule type="cellIs" dxfId="2185" priority="115" operator="equal">
      <formula>"Minor Negative"</formula>
    </cfRule>
    <cfRule type="cellIs" dxfId="2184" priority="116" operator="equal">
      <formula>"Uncertain"</formula>
    </cfRule>
    <cfRule type="cellIs" dxfId="2183" priority="117" operator="equal">
      <formula>"Neutral"</formula>
    </cfRule>
    <cfRule type="cellIs" dxfId="2182" priority="118" operator="equal">
      <formula>"Minor Positive"</formula>
    </cfRule>
    <cfRule type="cellIs" dxfId="2181" priority="119" operator="equal">
      <formula>"Significant Positive"</formula>
    </cfRule>
  </conditionalFormatting>
  <dataValidations count="9">
    <dataValidation type="list" allowBlank="1" showInputMessage="1" showErrorMessage="1" sqref="M12:M91" xr:uid="{B08D63F3-A738-4B54-A117-7FC9CBBB8F0A}">
      <formula1>"Permanent/Irreversible,Permanant/Reversible,Temporary/Irreversible,Temporary/Reversible,N/A"</formula1>
    </dataValidation>
    <dataValidation type="list" allowBlank="1" showInputMessage="1" showErrorMessage="1" sqref="P88:P91" xr:uid="{02EF61B7-9178-4358-991D-7E9DC79BD479}">
      <formula1>"Yes,No"</formula1>
    </dataValidation>
    <dataValidation type="list" allowBlank="1" showInputMessage="1" showErrorMessage="1" sqref="N12 N88:N91 N22:N80" xr:uid="{B56A1BCC-5769-4862-952D-5F9E5667EBAA}">
      <formula1>"Significant Positive,Minor Positive,Neutral,Uncertain,Minor Negative,Significant Negative"</formula1>
    </dataValidation>
    <dataValidation type="list" allowBlank="1" showInputMessage="1" showErrorMessage="1" sqref="L12 L22:L91" xr:uid="{7CFE2371-FE59-4B92-AD5E-1021AE979E00}">
      <formula1>"Localised,District-wide,Regional,National,N/A"</formula1>
    </dataValidation>
    <dataValidation type="list" allowBlank="1" showInputMessage="1" showErrorMessage="1" sqref="K12 K22:K91" xr:uid="{83DD405D-FB81-41B1-83A1-9694F95C1CCB}">
      <formula1>"Short(&lt;5yrs),Short/Medium,Medium(10yrs),Medium/Long,Long(20+yrs),N/A"</formula1>
    </dataValidation>
    <dataValidation type="list" allowBlank="1" showInputMessage="1" showErrorMessage="1" sqref="J12 J22:J91" xr:uid="{99ED01BD-6ADB-4F37-8761-23BFFAFFA39F}">
      <formula1>"Low,Medium,High,N/A"</formula1>
    </dataValidation>
    <dataValidation type="list" allowBlank="1" showInputMessage="1" showErrorMessage="1" sqref="I12:I91" xr:uid="{67C698DA-F847-4D5E-B4D0-23D89F0A004E}">
      <formula1>"Direct,Indirect,N/A"</formula1>
    </dataValidation>
    <dataValidation type="list" allowBlank="1" showInputMessage="1" showErrorMessage="1" sqref="D12:D91" xr:uid="{208EB7BE-3164-4812-8E00-48F60E52A36C}">
      <formula1>"Yes, No"</formula1>
    </dataValidation>
    <dataValidation type="list" allowBlank="1" showInputMessage="1" showErrorMessage="1" sqref="N81:N87" xr:uid="{37C38F0C-D3B9-4F6E-8D87-E5260EDCE996}">
      <formula1>"Significant Positive,Minor Positive,Neutral,Uncertain,Minor Negative, Significant Negative"</formula1>
    </dataValidation>
  </dataValidations>
  <pageMargins left="0.7" right="0.7" top="0.75" bottom="0.75" header="0.3" footer="0.3"/>
  <pageSetup orientation="portrait" horizontalDpi="4294967293" verticalDpi="4294967293"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EE545-E0CF-48B1-A760-ED731D40BEBF}">
  <sheetPr codeName="Sheet30"/>
  <dimension ref="A1:Z94"/>
  <sheetViews>
    <sheetView topLeftCell="C53" zoomScale="60" zoomScaleNormal="60" workbookViewId="0">
      <selection activeCell="O81" sqref="O81:O87"/>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28.26953125" customWidth="1"/>
    <col min="18" max="18" width="35.453125" customWidth="1"/>
    <col min="19" max="19" width="23.8164062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175</v>
      </c>
      <c r="D1" s="192"/>
      <c r="E1" s="137"/>
      <c r="F1" s="137"/>
      <c r="G1" s="137"/>
      <c r="H1" s="137"/>
      <c r="I1" s="112"/>
      <c r="J1" s="112"/>
      <c r="K1" s="112"/>
      <c r="M1" s="113"/>
      <c r="N1" s="113"/>
      <c r="O1" s="113"/>
    </row>
    <row r="2" spans="1:26" x14ac:dyDescent="0.35">
      <c r="A2" s="74" t="s">
        <v>24</v>
      </c>
      <c r="B2" s="114"/>
      <c r="C2" s="187" t="s">
        <v>448</v>
      </c>
      <c r="D2" s="187"/>
      <c r="E2" s="138"/>
      <c r="F2" s="138"/>
      <c r="G2" s="138"/>
      <c r="H2" s="138"/>
      <c r="M2" s="115"/>
      <c r="N2" s="115"/>
      <c r="O2" s="115"/>
    </row>
    <row r="3" spans="1:26" x14ac:dyDescent="0.35">
      <c r="A3" s="75" t="s">
        <v>25</v>
      </c>
      <c r="B3" s="116"/>
      <c r="C3" s="247" t="s">
        <v>269</v>
      </c>
      <c r="D3" s="247"/>
      <c r="E3" s="138"/>
      <c r="F3" s="138"/>
      <c r="G3" s="138"/>
      <c r="H3" s="138"/>
      <c r="M3" s="115"/>
      <c r="N3" s="115"/>
      <c r="O3" s="115"/>
    </row>
    <row r="4" spans="1:26" ht="17.25" customHeight="1" x14ac:dyDescent="0.35">
      <c r="A4" s="135" t="s">
        <v>26</v>
      </c>
      <c r="B4" s="136"/>
      <c r="C4" s="290" t="s">
        <v>630</v>
      </c>
      <c r="D4" s="290"/>
      <c r="E4" s="134"/>
      <c r="F4" s="134"/>
      <c r="G4" s="134"/>
      <c r="H4" s="134"/>
      <c r="M4" s="115"/>
      <c r="N4" s="115"/>
      <c r="O4" s="115"/>
    </row>
    <row r="5" spans="1:26" ht="17.25" customHeight="1" x14ac:dyDescent="0.35">
      <c r="A5" s="75" t="s">
        <v>27</v>
      </c>
      <c r="B5" s="136"/>
      <c r="C5" s="310">
        <v>0.47</v>
      </c>
      <c r="D5" s="311"/>
      <c r="E5" s="134"/>
      <c r="F5" s="134"/>
      <c r="G5" s="134"/>
      <c r="H5" s="134"/>
      <c r="M5" s="115"/>
      <c r="N5" s="115"/>
      <c r="O5" s="115"/>
    </row>
    <row r="6" spans="1:26" ht="40" customHeight="1" x14ac:dyDescent="0.35">
      <c r="A6" s="75" t="s">
        <v>28</v>
      </c>
      <c r="B6" s="136"/>
      <c r="C6" s="175" t="s">
        <v>631</v>
      </c>
      <c r="D6" s="177"/>
      <c r="E6" s="151"/>
      <c r="F6" s="152"/>
      <c r="G6" s="134"/>
      <c r="H6" s="134"/>
      <c r="M6" s="115"/>
      <c r="N6" s="115"/>
      <c r="O6" s="115"/>
    </row>
    <row r="7" spans="1:26" ht="17.25" customHeight="1" x14ac:dyDescent="0.35">
      <c r="A7" s="75" t="s">
        <v>29</v>
      </c>
      <c r="B7" s="136"/>
      <c r="C7" s="175" t="s">
        <v>270</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281</v>
      </c>
      <c r="E12" s="266" t="s">
        <v>281</v>
      </c>
      <c r="F12" s="260">
        <f ca="1">COUNTIFS(INDIRECT("RAG!$C$"&amp;$V12&amp;":$BB$"&amp;$V12),F$11,RAG!$C$3:$BB$3,$B12)</f>
        <v>1</v>
      </c>
      <c r="G12" s="279">
        <f ca="1">COUNTIFS(INDIRECT("RAG!$C$"&amp;$V12&amp;":$BB$"&amp;$V12),G$11,RAG!$C$3:$BB$3,$B12)</f>
        <v>0</v>
      </c>
      <c r="H12" s="279">
        <f ca="1">COUNTIFS(INDIRECT("RAG!$C$"&amp;$V12&amp;":$BB$"&amp;$V12),H$11,RAG!$C$3:$BB$3,$B12)</f>
        <v>2</v>
      </c>
      <c r="I12" s="283" t="s">
        <v>282</v>
      </c>
      <c r="J12" s="283" t="s">
        <v>283</v>
      </c>
      <c r="K12" s="283" t="s">
        <v>284</v>
      </c>
      <c r="L12" s="283" t="s">
        <v>285</v>
      </c>
      <c r="M12" s="283" t="s">
        <v>286</v>
      </c>
      <c r="N12" s="256" t="s">
        <v>287</v>
      </c>
      <c r="O12" s="246" t="s">
        <v>833</v>
      </c>
      <c r="P12" s="277" t="s">
        <v>281</v>
      </c>
      <c r="Q12" s="249"/>
      <c r="R12" s="249"/>
      <c r="S12" s="315"/>
      <c r="V12" s="237">
        <f>MATCH(C1, RAG!$B$1:B$56, 0)</f>
        <v>22</v>
      </c>
      <c r="Z12" t="str">
        <f>IF(R12&gt;0,B12&amp;":"&amp;R12&amp;"
","")</f>
        <v/>
      </c>
    </row>
    <row r="13" spans="1:26" x14ac:dyDescent="0.35">
      <c r="A13" s="197"/>
      <c r="B13" s="288"/>
      <c r="C13" s="108" t="s">
        <v>288</v>
      </c>
      <c r="D13" s="108" t="s">
        <v>289</v>
      </c>
      <c r="E13" s="266"/>
      <c r="F13" s="260"/>
      <c r="G13" s="260"/>
      <c r="H13" s="260"/>
      <c r="I13" s="284"/>
      <c r="J13" s="284"/>
      <c r="K13" s="284"/>
      <c r="L13" s="284"/>
      <c r="M13" s="284"/>
      <c r="N13" s="282"/>
      <c r="O13" s="187"/>
      <c r="P13" s="278"/>
      <c r="Q13" s="250"/>
      <c r="R13" s="250"/>
      <c r="S13" s="315"/>
      <c r="V13" s="238"/>
    </row>
    <row r="14" spans="1:26" x14ac:dyDescent="0.35">
      <c r="A14" s="197"/>
      <c r="B14" s="288"/>
      <c r="C14" s="108" t="s">
        <v>290</v>
      </c>
      <c r="D14" s="108" t="s">
        <v>289</v>
      </c>
      <c r="E14" s="266"/>
      <c r="F14" s="260"/>
      <c r="G14" s="260"/>
      <c r="H14" s="260"/>
      <c r="I14" s="284"/>
      <c r="J14" s="284"/>
      <c r="K14" s="284"/>
      <c r="L14" s="284"/>
      <c r="M14" s="284"/>
      <c r="N14" s="282"/>
      <c r="O14" s="187"/>
      <c r="P14" s="278"/>
      <c r="Q14" s="250"/>
      <c r="R14" s="250"/>
      <c r="S14" s="315"/>
      <c r="V14" s="238"/>
    </row>
    <row r="15" spans="1:26" x14ac:dyDescent="0.35">
      <c r="A15" s="197"/>
      <c r="B15" s="288"/>
      <c r="C15" s="108" t="s">
        <v>291</v>
      </c>
      <c r="D15" s="108" t="s">
        <v>289</v>
      </c>
      <c r="E15" s="266"/>
      <c r="F15" s="260"/>
      <c r="G15" s="260"/>
      <c r="H15" s="260"/>
      <c r="I15" s="284"/>
      <c r="J15" s="284"/>
      <c r="K15" s="284"/>
      <c r="L15" s="284"/>
      <c r="M15" s="284"/>
      <c r="N15" s="282"/>
      <c r="O15" s="187"/>
      <c r="P15" s="278"/>
      <c r="Q15" s="250"/>
      <c r="R15" s="250"/>
      <c r="S15" s="315"/>
      <c r="V15" s="238"/>
    </row>
    <row r="16" spans="1:26" ht="14.5" customHeight="1" x14ac:dyDescent="0.35">
      <c r="A16" s="197"/>
      <c r="B16" s="288"/>
      <c r="C16" s="108" t="s">
        <v>292</v>
      </c>
      <c r="D16" s="108" t="s">
        <v>281</v>
      </c>
      <c r="E16" s="266"/>
      <c r="F16" s="260"/>
      <c r="G16" s="260"/>
      <c r="H16" s="260"/>
      <c r="I16" s="284"/>
      <c r="J16" s="284"/>
      <c r="K16" s="284"/>
      <c r="L16" s="284"/>
      <c r="M16" s="284"/>
      <c r="N16" s="282"/>
      <c r="O16" s="187"/>
      <c r="P16" s="278"/>
      <c r="Q16" s="250"/>
      <c r="R16" s="250"/>
      <c r="S16" s="315"/>
      <c r="V16" s="238"/>
    </row>
    <row r="17" spans="1:26" x14ac:dyDescent="0.35">
      <c r="A17" s="197"/>
      <c r="B17" s="288"/>
      <c r="C17" s="108" t="s">
        <v>293</v>
      </c>
      <c r="D17" s="108" t="s">
        <v>281</v>
      </c>
      <c r="E17" s="266"/>
      <c r="F17" s="260"/>
      <c r="G17" s="260"/>
      <c r="H17" s="260"/>
      <c r="I17" s="284"/>
      <c r="J17" s="284"/>
      <c r="K17" s="284"/>
      <c r="L17" s="284"/>
      <c r="M17" s="284"/>
      <c r="N17" s="282"/>
      <c r="O17" s="187"/>
      <c r="P17" s="278"/>
      <c r="Q17" s="250"/>
      <c r="R17" s="250"/>
      <c r="S17" s="315"/>
      <c r="V17" s="238"/>
    </row>
    <row r="18" spans="1:26" ht="14.5" customHeight="1" x14ac:dyDescent="0.35">
      <c r="A18" s="197"/>
      <c r="B18" s="288"/>
      <c r="C18" s="108" t="s">
        <v>294</v>
      </c>
      <c r="D18" s="108" t="s">
        <v>281</v>
      </c>
      <c r="E18" s="266"/>
      <c r="F18" s="260"/>
      <c r="G18" s="260"/>
      <c r="H18" s="260"/>
      <c r="I18" s="284"/>
      <c r="J18" s="284"/>
      <c r="K18" s="284"/>
      <c r="L18" s="284"/>
      <c r="M18" s="284"/>
      <c r="N18" s="282"/>
      <c r="O18" s="187"/>
      <c r="P18" s="278"/>
      <c r="Q18" s="250"/>
      <c r="R18" s="250"/>
      <c r="S18" s="315"/>
      <c r="V18" s="238"/>
    </row>
    <row r="19" spans="1:26" x14ac:dyDescent="0.35">
      <c r="A19" s="197"/>
      <c r="B19" s="288"/>
      <c r="C19" s="108" t="s">
        <v>295</v>
      </c>
      <c r="D19" s="108" t="s">
        <v>289</v>
      </c>
      <c r="E19" s="266"/>
      <c r="F19" s="260"/>
      <c r="G19" s="260"/>
      <c r="H19" s="260"/>
      <c r="I19" s="284"/>
      <c r="J19" s="284"/>
      <c r="K19" s="284"/>
      <c r="L19" s="284"/>
      <c r="M19" s="284"/>
      <c r="N19" s="282"/>
      <c r="O19" s="187"/>
      <c r="P19" s="278"/>
      <c r="Q19" s="250"/>
      <c r="R19" s="250"/>
      <c r="S19" s="315"/>
      <c r="V19" s="238"/>
    </row>
    <row r="20" spans="1:26" ht="29" x14ac:dyDescent="0.35">
      <c r="A20" s="197"/>
      <c r="B20" s="288"/>
      <c r="C20" s="108" t="s">
        <v>296</v>
      </c>
      <c r="D20" s="108" t="s">
        <v>289</v>
      </c>
      <c r="E20" s="266"/>
      <c r="F20" s="260"/>
      <c r="G20" s="260"/>
      <c r="H20" s="260"/>
      <c r="I20" s="284"/>
      <c r="J20" s="284"/>
      <c r="K20" s="284"/>
      <c r="L20" s="284"/>
      <c r="M20" s="284"/>
      <c r="N20" s="282"/>
      <c r="O20" s="187"/>
      <c r="P20" s="278"/>
      <c r="Q20" s="250"/>
      <c r="R20" s="250"/>
      <c r="S20" s="315"/>
      <c r="V20" s="238"/>
    </row>
    <row r="21" spans="1:26" ht="15" thickBot="1" x14ac:dyDescent="0.4">
      <c r="A21" s="198"/>
      <c r="B21" s="289"/>
      <c r="C21" s="121" t="s">
        <v>297</v>
      </c>
      <c r="D21" s="108" t="s">
        <v>289</v>
      </c>
      <c r="E21" s="267"/>
      <c r="F21" s="261"/>
      <c r="G21" s="261"/>
      <c r="H21" s="261"/>
      <c r="I21" s="285"/>
      <c r="J21" s="285"/>
      <c r="K21" s="285"/>
      <c r="L21" s="285"/>
      <c r="M21" s="285"/>
      <c r="N21" s="281"/>
      <c r="O21" s="247"/>
      <c r="P21" s="279"/>
      <c r="Q21" s="251"/>
      <c r="R21" s="251"/>
      <c r="S21" s="315"/>
      <c r="V21" s="252"/>
    </row>
    <row r="22" spans="1:26" ht="39" customHeight="1" x14ac:dyDescent="0.35">
      <c r="A22" s="199" t="s">
        <v>71</v>
      </c>
      <c r="B22" s="240" t="s">
        <v>96</v>
      </c>
      <c r="C22" s="119" t="s">
        <v>298</v>
      </c>
      <c r="D22" s="119" t="s">
        <v>289</v>
      </c>
      <c r="E22" s="265" t="s">
        <v>281</v>
      </c>
      <c r="F22" s="259">
        <f ca="1">COUNTIFS(INDIRECT("RAG!$C$"&amp;$V12&amp;":$BB$"&amp;$V12),F$11,RAG!$C$3:$BB$3,$B22)</f>
        <v>0</v>
      </c>
      <c r="G22" s="259">
        <f ca="1">COUNTIFS(INDIRECT("RAG!$C$"&amp;$V12&amp;":$BB$"&amp;$V12),G$11,RAG!$C$3:$BB$3,$B22)</f>
        <v>1</v>
      </c>
      <c r="H22" s="259">
        <f ca="1">COUNTIFS(INDIRECT("RAG!$C$"&amp;$V12&amp;":$BB$"&amp;$V12),H$11,RAG!$C$3:$BB$3,$B22)</f>
        <v>1</v>
      </c>
      <c r="I22" s="283" t="s">
        <v>282</v>
      </c>
      <c r="J22" s="280" t="s">
        <v>283</v>
      </c>
      <c r="K22" s="280" t="s">
        <v>299</v>
      </c>
      <c r="L22" s="280" t="s">
        <v>285</v>
      </c>
      <c r="M22" s="280" t="s">
        <v>462</v>
      </c>
      <c r="N22" s="243" t="s">
        <v>287</v>
      </c>
      <c r="O22" s="246" t="s">
        <v>568</v>
      </c>
      <c r="P22" s="277" t="s">
        <v>281</v>
      </c>
      <c r="Q22" s="249"/>
      <c r="R22" s="249"/>
      <c r="S22" s="293"/>
      <c r="V22" s="237"/>
      <c r="Z22" t="str">
        <f>IF(R22&gt;0,B22&amp;":"&amp;R22&amp;"
","")</f>
        <v/>
      </c>
    </row>
    <row r="23" spans="1:26" ht="72.650000000000006" customHeight="1" thickBot="1" x14ac:dyDescent="0.4">
      <c r="A23" s="200"/>
      <c r="B23" s="242"/>
      <c r="C23" s="121" t="s">
        <v>301</v>
      </c>
      <c r="D23" s="108" t="s">
        <v>289</v>
      </c>
      <c r="E23" s="267"/>
      <c r="F23" s="261"/>
      <c r="G23" s="261"/>
      <c r="H23" s="261"/>
      <c r="I23" s="284"/>
      <c r="J23" s="281"/>
      <c r="K23" s="281"/>
      <c r="L23" s="281"/>
      <c r="M23" s="281"/>
      <c r="N23" s="256"/>
      <c r="O23" s="247"/>
      <c r="P23" s="279"/>
      <c r="Q23" s="251"/>
      <c r="R23" s="251"/>
      <c r="S23" s="293"/>
      <c r="V23" s="252"/>
    </row>
    <row r="24" spans="1:26" ht="72.5" x14ac:dyDescent="0.35">
      <c r="A24" s="196" t="s">
        <v>72</v>
      </c>
      <c r="B24" s="240" t="s">
        <v>97</v>
      </c>
      <c r="C24" s="122" t="s">
        <v>302</v>
      </c>
      <c r="D24" s="119" t="s">
        <v>281</v>
      </c>
      <c r="E24" s="253" t="s">
        <v>281</v>
      </c>
      <c r="F24" s="240">
        <f ca="1">COUNTIFS(INDIRECT("RAG!$C$"&amp;$V12&amp;":$BB$"&amp;$V12),F$11,RAG!$C$3:$BB$3,$B24)</f>
        <v>0</v>
      </c>
      <c r="G24" s="240">
        <f ca="1">COUNTIFS(INDIRECT("RAG!$C$"&amp;$V12&amp;":$BB$"&amp;$V12),G$11,RAG!$C$3:$BB$3,$B24)</f>
        <v>1</v>
      </c>
      <c r="H24" s="240">
        <f ca="1">COUNTIFS(INDIRECT("RAG!$C$"&amp;$V12&amp;":$BB$"&amp;$V12),H$11,RAG!$C$3:$BB$3,$B24)</f>
        <v>5</v>
      </c>
      <c r="I24" s="243" t="s">
        <v>282</v>
      </c>
      <c r="J24" s="243" t="s">
        <v>335</v>
      </c>
      <c r="K24" s="243" t="s">
        <v>284</v>
      </c>
      <c r="L24" s="243" t="s">
        <v>285</v>
      </c>
      <c r="M24" s="243" t="s">
        <v>286</v>
      </c>
      <c r="N24" s="243" t="s">
        <v>261</v>
      </c>
      <c r="O24" s="246" t="s">
        <v>707</v>
      </c>
      <c r="P24" s="277" t="s">
        <v>289</v>
      </c>
      <c r="Q24" s="249"/>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44"/>
      <c r="J25" s="244"/>
      <c r="K25" s="244"/>
      <c r="L25" s="244"/>
      <c r="M25" s="244"/>
      <c r="N25" s="244"/>
      <c r="O25" s="187"/>
      <c r="P25" s="278"/>
      <c r="Q25" s="250"/>
      <c r="R25" s="235"/>
      <c r="S25" s="293"/>
      <c r="V25" s="238"/>
    </row>
    <row r="26" spans="1:26" x14ac:dyDescent="0.35">
      <c r="A26" s="197"/>
      <c r="B26" s="241"/>
      <c r="C26" s="81" t="s">
        <v>304</v>
      </c>
      <c r="D26" s="108" t="s">
        <v>281</v>
      </c>
      <c r="E26" s="254"/>
      <c r="F26" s="241"/>
      <c r="G26" s="241"/>
      <c r="H26" s="241"/>
      <c r="I26" s="244"/>
      <c r="J26" s="244"/>
      <c r="K26" s="244"/>
      <c r="L26" s="244"/>
      <c r="M26" s="244"/>
      <c r="N26" s="244"/>
      <c r="O26" s="187"/>
      <c r="P26" s="278"/>
      <c r="Q26" s="250"/>
      <c r="R26" s="235"/>
      <c r="S26" s="293"/>
      <c r="V26" s="238"/>
    </row>
    <row r="27" spans="1:26" x14ac:dyDescent="0.35">
      <c r="A27" s="197"/>
      <c r="B27" s="241"/>
      <c r="C27" s="81" t="s">
        <v>305</v>
      </c>
      <c r="D27" s="108" t="s">
        <v>289</v>
      </c>
      <c r="E27" s="254"/>
      <c r="F27" s="241"/>
      <c r="G27" s="241"/>
      <c r="H27" s="241"/>
      <c r="I27" s="244"/>
      <c r="J27" s="244"/>
      <c r="K27" s="244"/>
      <c r="L27" s="244"/>
      <c r="M27" s="244"/>
      <c r="N27" s="244"/>
      <c r="O27" s="187"/>
      <c r="P27" s="278"/>
      <c r="Q27" s="250"/>
      <c r="R27" s="235"/>
      <c r="S27" s="293"/>
      <c r="V27" s="238"/>
    </row>
    <row r="28" spans="1:26" x14ac:dyDescent="0.35">
      <c r="A28" s="197"/>
      <c r="B28" s="241"/>
      <c r="C28" s="81" t="s">
        <v>306</v>
      </c>
      <c r="D28" s="108" t="s">
        <v>289</v>
      </c>
      <c r="E28" s="254"/>
      <c r="F28" s="241"/>
      <c r="G28" s="241"/>
      <c r="H28" s="241"/>
      <c r="I28" s="244"/>
      <c r="J28" s="244"/>
      <c r="K28" s="244"/>
      <c r="L28" s="244"/>
      <c r="M28" s="244"/>
      <c r="N28" s="244"/>
      <c r="O28" s="187"/>
      <c r="P28" s="278"/>
      <c r="Q28" s="250"/>
      <c r="R28" s="235"/>
      <c r="S28" s="293"/>
      <c r="V28" s="238"/>
    </row>
    <row r="29" spans="1:26" ht="29.15" customHeight="1" x14ac:dyDescent="0.35">
      <c r="A29" s="197"/>
      <c r="B29" s="241"/>
      <c r="C29" s="81" t="s">
        <v>307</v>
      </c>
      <c r="D29" s="108" t="s">
        <v>289</v>
      </c>
      <c r="E29" s="254"/>
      <c r="F29" s="241"/>
      <c r="G29" s="241"/>
      <c r="H29" s="241"/>
      <c r="I29" s="244"/>
      <c r="J29" s="244"/>
      <c r="K29" s="244"/>
      <c r="L29" s="244"/>
      <c r="M29" s="244"/>
      <c r="N29" s="244"/>
      <c r="O29" s="187"/>
      <c r="P29" s="278"/>
      <c r="Q29" s="250"/>
      <c r="R29" s="235"/>
      <c r="S29" s="293"/>
      <c r="V29" s="238"/>
    </row>
    <row r="30" spans="1:26" x14ac:dyDescent="0.35">
      <c r="A30" s="197"/>
      <c r="B30" s="241"/>
      <c r="C30" s="81" t="s">
        <v>308</v>
      </c>
      <c r="D30" s="108" t="s">
        <v>289</v>
      </c>
      <c r="E30" s="254"/>
      <c r="F30" s="241"/>
      <c r="G30" s="241"/>
      <c r="H30" s="241"/>
      <c r="I30" s="244"/>
      <c r="J30" s="244"/>
      <c r="K30" s="244"/>
      <c r="L30" s="244"/>
      <c r="M30" s="244"/>
      <c r="N30" s="244"/>
      <c r="O30" s="187"/>
      <c r="P30" s="278"/>
      <c r="Q30" s="250"/>
      <c r="R30" s="235"/>
      <c r="S30" s="293"/>
      <c r="V30" s="238"/>
    </row>
    <row r="31" spans="1:26" ht="29.5" thickBot="1" x14ac:dyDescent="0.4">
      <c r="A31" s="198"/>
      <c r="B31" s="242"/>
      <c r="C31" s="123" t="s">
        <v>309</v>
      </c>
      <c r="D31" s="108" t="s">
        <v>289</v>
      </c>
      <c r="E31" s="255"/>
      <c r="F31" s="242"/>
      <c r="G31" s="242"/>
      <c r="H31" s="242"/>
      <c r="I31" s="256"/>
      <c r="J31" s="256"/>
      <c r="K31" s="256"/>
      <c r="L31" s="256"/>
      <c r="M31" s="256"/>
      <c r="N31" s="256"/>
      <c r="O31" s="247"/>
      <c r="P31" s="279"/>
      <c r="Q31" s="251"/>
      <c r="R31" s="258"/>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1</v>
      </c>
      <c r="H32" s="240">
        <f ca="1">COUNTIFS(INDIRECT("RAG!$C$"&amp;$V12&amp;":$BB$"&amp;$V12),H$11,RAG!$C$3:$BB$3,$B32)</f>
        <v>3</v>
      </c>
      <c r="I32" s="243" t="s">
        <v>282</v>
      </c>
      <c r="J32" s="243" t="s">
        <v>335</v>
      </c>
      <c r="K32" s="243" t="s">
        <v>284</v>
      </c>
      <c r="L32" s="243" t="s">
        <v>285</v>
      </c>
      <c r="M32" s="243" t="s">
        <v>286</v>
      </c>
      <c r="N32" s="243" t="s">
        <v>261</v>
      </c>
      <c r="O32" s="246" t="s">
        <v>449</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44"/>
      <c r="J33" s="244"/>
      <c r="K33" s="244"/>
      <c r="L33" s="244"/>
      <c r="M33" s="244"/>
      <c r="N33" s="244"/>
      <c r="O33" s="187"/>
      <c r="P33" s="278"/>
      <c r="Q33" s="235"/>
      <c r="R33" s="235"/>
      <c r="S33" s="293"/>
      <c r="V33" s="238"/>
    </row>
    <row r="34" spans="1:26" x14ac:dyDescent="0.35">
      <c r="A34" s="197"/>
      <c r="B34" s="241"/>
      <c r="C34" s="125" t="s">
        <v>314</v>
      </c>
      <c r="D34" s="108" t="s">
        <v>281</v>
      </c>
      <c r="E34" s="254"/>
      <c r="F34" s="241"/>
      <c r="G34" s="241"/>
      <c r="H34" s="241"/>
      <c r="I34" s="244"/>
      <c r="J34" s="244"/>
      <c r="K34" s="244"/>
      <c r="L34" s="244"/>
      <c r="M34" s="244"/>
      <c r="N34" s="244"/>
      <c r="O34" s="187"/>
      <c r="P34" s="278"/>
      <c r="Q34" s="235"/>
      <c r="R34" s="235"/>
      <c r="S34" s="293"/>
      <c r="V34" s="238"/>
    </row>
    <row r="35" spans="1:26" ht="30" customHeight="1" x14ac:dyDescent="0.35">
      <c r="A35" s="197"/>
      <c r="B35" s="241"/>
      <c r="C35" s="125" t="s">
        <v>315</v>
      </c>
      <c r="D35" s="108" t="s">
        <v>289</v>
      </c>
      <c r="E35" s="254"/>
      <c r="F35" s="241"/>
      <c r="G35" s="241"/>
      <c r="H35" s="241"/>
      <c r="I35" s="244"/>
      <c r="J35" s="244"/>
      <c r="K35" s="244"/>
      <c r="L35" s="244"/>
      <c r="M35" s="244"/>
      <c r="N35" s="244"/>
      <c r="O35" s="187"/>
      <c r="P35" s="278"/>
      <c r="Q35" s="235"/>
      <c r="R35" s="235"/>
      <c r="S35" s="293"/>
      <c r="V35" s="238"/>
    </row>
    <row r="36" spans="1:26" x14ac:dyDescent="0.35">
      <c r="A36" s="197"/>
      <c r="B36" s="241"/>
      <c r="C36" s="125" t="s">
        <v>316</v>
      </c>
      <c r="D36" s="108" t="s">
        <v>281</v>
      </c>
      <c r="E36" s="254"/>
      <c r="F36" s="241"/>
      <c r="G36" s="241"/>
      <c r="H36" s="241"/>
      <c r="I36" s="244"/>
      <c r="J36" s="244"/>
      <c r="K36" s="244"/>
      <c r="L36" s="244"/>
      <c r="M36" s="244"/>
      <c r="N36" s="244"/>
      <c r="O36" s="187"/>
      <c r="P36" s="278"/>
      <c r="Q36" s="235"/>
      <c r="R36" s="235"/>
      <c r="S36" s="293"/>
      <c r="V36" s="238"/>
    </row>
    <row r="37" spans="1:26" x14ac:dyDescent="0.35">
      <c r="A37" s="197"/>
      <c r="B37" s="241"/>
      <c r="C37" s="125" t="s">
        <v>317</v>
      </c>
      <c r="D37" s="108" t="s">
        <v>289</v>
      </c>
      <c r="E37" s="254"/>
      <c r="F37" s="241"/>
      <c r="G37" s="241"/>
      <c r="H37" s="241"/>
      <c r="I37" s="244"/>
      <c r="J37" s="244"/>
      <c r="K37" s="244"/>
      <c r="L37" s="244"/>
      <c r="M37" s="244"/>
      <c r="N37" s="244"/>
      <c r="O37" s="187"/>
      <c r="P37" s="278"/>
      <c r="Q37" s="235"/>
      <c r="R37" s="235"/>
      <c r="S37" s="293"/>
      <c r="V37" s="238"/>
    </row>
    <row r="38" spans="1:26" x14ac:dyDescent="0.35">
      <c r="A38" s="197"/>
      <c r="B38" s="241"/>
      <c r="C38" s="125" t="s">
        <v>318</v>
      </c>
      <c r="D38" s="108" t="s">
        <v>289</v>
      </c>
      <c r="E38" s="254"/>
      <c r="F38" s="241"/>
      <c r="G38" s="241"/>
      <c r="H38" s="241"/>
      <c r="I38" s="244"/>
      <c r="J38" s="244"/>
      <c r="K38" s="244"/>
      <c r="L38" s="244"/>
      <c r="M38" s="244"/>
      <c r="N38" s="244"/>
      <c r="O38" s="187"/>
      <c r="P38" s="278"/>
      <c r="Q38" s="235"/>
      <c r="R38" s="235"/>
      <c r="S38" s="293"/>
      <c r="V38" s="238"/>
    </row>
    <row r="39" spans="1:26" ht="15" thickBot="1" x14ac:dyDescent="0.4">
      <c r="A39" s="198"/>
      <c r="B39" s="242"/>
      <c r="C39" s="126" t="s">
        <v>319</v>
      </c>
      <c r="D39" s="108" t="s">
        <v>289</v>
      </c>
      <c r="E39" s="255"/>
      <c r="F39" s="242"/>
      <c r="G39" s="242"/>
      <c r="H39" s="242"/>
      <c r="I39" s="256"/>
      <c r="J39" s="256"/>
      <c r="K39" s="256"/>
      <c r="L39" s="256"/>
      <c r="M39" s="256"/>
      <c r="N39" s="256"/>
      <c r="O39" s="247"/>
      <c r="P39" s="279"/>
      <c r="Q39" s="258"/>
      <c r="R39" s="258"/>
      <c r="S39" s="293"/>
      <c r="V39" s="252"/>
    </row>
    <row r="40" spans="1:26" ht="14.5" customHeight="1" x14ac:dyDescent="0.35">
      <c r="A40" s="196" t="s">
        <v>77</v>
      </c>
      <c r="B40" s="240" t="s">
        <v>99</v>
      </c>
      <c r="C40" s="122" t="s">
        <v>320</v>
      </c>
      <c r="D40" s="119" t="s">
        <v>281</v>
      </c>
      <c r="E40" s="253" t="s">
        <v>281</v>
      </c>
      <c r="F40" s="240">
        <f ca="1">COUNTIFS(INDIRECT("RAG!$C$"&amp;$V12&amp;":$BB$"&amp;$V12),F$11,RAG!$C$3:$BB$3,$B40)</f>
        <v>0</v>
      </c>
      <c r="G40" s="240">
        <f ca="1">COUNTIFS(INDIRECT("RAG!$C$"&amp;$V12&amp;":$BB$"&amp;$V12),G$11,RAG!$C$3:$BB$3,$B40)</f>
        <v>0</v>
      </c>
      <c r="H40" s="240">
        <f ca="1">COUNTIFS(INDIRECT("RAG!$C$"&amp;$V12&amp;":$BB$"&amp;$V12),H$11,RAG!$C$3:$BB$3,$B40)</f>
        <v>2</v>
      </c>
      <c r="I40" s="243" t="s">
        <v>282</v>
      </c>
      <c r="J40" s="243" t="s">
        <v>335</v>
      </c>
      <c r="K40" s="243" t="s">
        <v>321</v>
      </c>
      <c r="L40" s="243" t="s">
        <v>285</v>
      </c>
      <c r="M40" s="243" t="s">
        <v>286</v>
      </c>
      <c r="N40" s="243" t="s">
        <v>287</v>
      </c>
      <c r="O40" s="246" t="s">
        <v>834</v>
      </c>
      <c r="P40" s="231" t="s">
        <v>281</v>
      </c>
      <c r="Q40" s="234"/>
      <c r="R40" s="234"/>
      <c r="S40" s="293"/>
      <c r="V40" s="237"/>
      <c r="Z40" t="str">
        <f>IF(R40&gt;0,B40&amp;":"&amp;R40&amp;"
","")</f>
        <v/>
      </c>
    </row>
    <row r="41" spans="1:26" ht="29" x14ac:dyDescent="0.35">
      <c r="A41" s="197"/>
      <c r="B41" s="241"/>
      <c r="C41" s="81" t="s">
        <v>322</v>
      </c>
      <c r="D41" s="108" t="s">
        <v>289</v>
      </c>
      <c r="E41" s="254"/>
      <c r="F41" s="241"/>
      <c r="G41" s="241"/>
      <c r="H41" s="241"/>
      <c r="I41" s="244"/>
      <c r="J41" s="244"/>
      <c r="K41" s="244"/>
      <c r="L41" s="244"/>
      <c r="M41" s="244"/>
      <c r="N41" s="244"/>
      <c r="O41" s="187"/>
      <c r="P41" s="232"/>
      <c r="Q41" s="235"/>
      <c r="R41" s="235"/>
      <c r="S41" s="293"/>
      <c r="V41" s="238"/>
    </row>
    <row r="42" spans="1:26" x14ac:dyDescent="0.35">
      <c r="A42" s="197"/>
      <c r="B42" s="241"/>
      <c r="C42" s="81" t="s">
        <v>323</v>
      </c>
      <c r="D42" s="108" t="s">
        <v>281</v>
      </c>
      <c r="E42" s="254"/>
      <c r="F42" s="241"/>
      <c r="G42" s="241"/>
      <c r="H42" s="241"/>
      <c r="I42" s="244"/>
      <c r="J42" s="244"/>
      <c r="K42" s="244"/>
      <c r="L42" s="244"/>
      <c r="M42" s="244"/>
      <c r="N42" s="244"/>
      <c r="O42" s="187"/>
      <c r="P42" s="232"/>
      <c r="Q42" s="235"/>
      <c r="R42" s="235"/>
      <c r="S42" s="293"/>
      <c r="V42" s="238"/>
    </row>
    <row r="43" spans="1:26" ht="29" x14ac:dyDescent="0.35">
      <c r="A43" s="197"/>
      <c r="B43" s="241"/>
      <c r="C43" s="81" t="s">
        <v>324</v>
      </c>
      <c r="D43" s="108" t="s">
        <v>289</v>
      </c>
      <c r="E43" s="254"/>
      <c r="F43" s="241"/>
      <c r="G43" s="241"/>
      <c r="H43" s="241"/>
      <c r="I43" s="244"/>
      <c r="J43" s="244"/>
      <c r="K43" s="244"/>
      <c r="L43" s="244"/>
      <c r="M43" s="244"/>
      <c r="N43" s="244"/>
      <c r="O43" s="187"/>
      <c r="P43" s="232"/>
      <c r="Q43" s="235"/>
      <c r="R43" s="235"/>
      <c r="S43" s="293"/>
      <c r="V43" s="238"/>
    </row>
    <row r="44" spans="1:26" ht="43.5" x14ac:dyDescent="0.35">
      <c r="A44" s="197"/>
      <c r="B44" s="241"/>
      <c r="C44" s="81" t="s">
        <v>325</v>
      </c>
      <c r="D44" s="108" t="s">
        <v>289</v>
      </c>
      <c r="E44" s="254"/>
      <c r="F44" s="241"/>
      <c r="G44" s="241"/>
      <c r="H44" s="241"/>
      <c r="I44" s="244"/>
      <c r="J44" s="244"/>
      <c r="K44" s="244"/>
      <c r="L44" s="244"/>
      <c r="M44" s="244"/>
      <c r="N44" s="244"/>
      <c r="O44" s="187"/>
      <c r="P44" s="232"/>
      <c r="Q44" s="235"/>
      <c r="R44" s="235"/>
      <c r="S44" s="293"/>
      <c r="V44" s="238"/>
    </row>
    <row r="45" spans="1:26" ht="29.5" thickBot="1" x14ac:dyDescent="0.4">
      <c r="A45" s="198"/>
      <c r="B45" s="242"/>
      <c r="C45" s="123" t="s">
        <v>326</v>
      </c>
      <c r="D45" s="108" t="s">
        <v>289</v>
      </c>
      <c r="E45" s="255"/>
      <c r="F45" s="242"/>
      <c r="G45" s="242"/>
      <c r="H45" s="242"/>
      <c r="I45" s="256"/>
      <c r="J45" s="256"/>
      <c r="K45" s="256"/>
      <c r="L45" s="256"/>
      <c r="M45" s="256"/>
      <c r="N45" s="256"/>
      <c r="O45" s="247"/>
      <c r="P45" s="248"/>
      <c r="Q45" s="258"/>
      <c r="R45" s="258"/>
      <c r="S45" s="293"/>
      <c r="V45" s="252"/>
    </row>
    <row r="46" spans="1:26" ht="29" x14ac:dyDescent="0.35">
      <c r="A46" s="196" t="s">
        <v>80</v>
      </c>
      <c r="B46" s="240" t="s">
        <v>100</v>
      </c>
      <c r="C46" s="122" t="s">
        <v>327</v>
      </c>
      <c r="D46" s="119" t="s">
        <v>281</v>
      </c>
      <c r="E46" s="253" t="s">
        <v>281</v>
      </c>
      <c r="F46" s="240">
        <f ca="1">COUNTIFS(INDIRECT("RAG!$C$"&amp;$V12&amp;":$BB$"&amp;$V12),F$11,RAG!$C$3:$BB$3,$B46)</f>
        <v>0</v>
      </c>
      <c r="G46" s="240">
        <f ca="1">COUNTIFS(INDIRECT("RAG!$C$"&amp;$V12&amp;":$BB$"&amp;$V12),G$11,RAG!$C$3:$BB$3,$B46)</f>
        <v>1</v>
      </c>
      <c r="H46" s="240">
        <f ca="1">COUNTIFS(INDIRECT("RAG!$C$"&amp;$V12&amp;":$BB$"&amp;$V12),H$11,RAG!$C$3:$BB$3,$B46)</f>
        <v>6</v>
      </c>
      <c r="I46" s="243" t="s">
        <v>282</v>
      </c>
      <c r="J46" s="243" t="s">
        <v>335</v>
      </c>
      <c r="K46" s="243" t="s">
        <v>284</v>
      </c>
      <c r="L46" s="243" t="s">
        <v>285</v>
      </c>
      <c r="M46" s="243" t="s">
        <v>286</v>
      </c>
      <c r="N46" s="243" t="s">
        <v>261</v>
      </c>
      <c r="O46" s="246" t="s">
        <v>450</v>
      </c>
      <c r="P46" s="277" t="s">
        <v>289</v>
      </c>
      <c r="Q46" s="234"/>
      <c r="R46" s="234" t="s">
        <v>312</v>
      </c>
      <c r="S46" s="293"/>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54"/>
      <c r="F47" s="241"/>
      <c r="G47" s="241"/>
      <c r="H47" s="241"/>
      <c r="I47" s="244"/>
      <c r="J47" s="244"/>
      <c r="K47" s="244"/>
      <c r="L47" s="244"/>
      <c r="M47" s="244"/>
      <c r="N47" s="244"/>
      <c r="O47" s="187"/>
      <c r="P47" s="278"/>
      <c r="Q47" s="235"/>
      <c r="R47" s="235"/>
      <c r="S47" s="293"/>
      <c r="V47" s="238"/>
    </row>
    <row r="48" spans="1:26" x14ac:dyDescent="0.35">
      <c r="A48" s="197"/>
      <c r="B48" s="241"/>
      <c r="C48" s="81" t="s">
        <v>329</v>
      </c>
      <c r="D48" s="108" t="s">
        <v>281</v>
      </c>
      <c r="E48" s="254"/>
      <c r="F48" s="241"/>
      <c r="G48" s="241"/>
      <c r="H48" s="241"/>
      <c r="I48" s="244"/>
      <c r="J48" s="244"/>
      <c r="K48" s="244"/>
      <c r="L48" s="244"/>
      <c r="M48" s="244"/>
      <c r="N48" s="244"/>
      <c r="O48" s="187"/>
      <c r="P48" s="278"/>
      <c r="Q48" s="235"/>
      <c r="R48" s="235"/>
      <c r="S48" s="293"/>
      <c r="V48" s="238"/>
    </row>
    <row r="49" spans="1:26" ht="14.5" customHeight="1" x14ac:dyDescent="0.35">
      <c r="A49" s="197"/>
      <c r="B49" s="241"/>
      <c r="C49" s="81" t="s">
        <v>330</v>
      </c>
      <c r="D49" s="108" t="s">
        <v>289</v>
      </c>
      <c r="E49" s="254"/>
      <c r="F49" s="241"/>
      <c r="G49" s="241"/>
      <c r="H49" s="241"/>
      <c r="I49" s="244"/>
      <c r="J49" s="244"/>
      <c r="K49" s="244"/>
      <c r="L49" s="244"/>
      <c r="M49" s="244"/>
      <c r="N49" s="244"/>
      <c r="O49" s="187"/>
      <c r="P49" s="278"/>
      <c r="Q49" s="235"/>
      <c r="R49" s="235"/>
      <c r="S49" s="293"/>
      <c r="V49" s="238"/>
    </row>
    <row r="50" spans="1:26" ht="107.5" customHeight="1" thickBot="1" x14ac:dyDescent="0.4">
      <c r="A50" s="198"/>
      <c r="B50" s="242"/>
      <c r="C50" s="123" t="s">
        <v>331</v>
      </c>
      <c r="D50" s="108" t="s">
        <v>289</v>
      </c>
      <c r="E50" s="255"/>
      <c r="F50" s="242"/>
      <c r="G50" s="242"/>
      <c r="H50" s="242"/>
      <c r="I50" s="256"/>
      <c r="J50" s="256"/>
      <c r="K50" s="256"/>
      <c r="L50" s="256"/>
      <c r="M50" s="256"/>
      <c r="N50" s="256"/>
      <c r="O50" s="247"/>
      <c r="P50" s="279"/>
      <c r="Q50" s="258"/>
      <c r="R50" s="258"/>
      <c r="S50" s="293"/>
      <c r="V50" s="252"/>
    </row>
    <row r="51" spans="1:26" ht="43.5" customHeight="1" x14ac:dyDescent="0.35">
      <c r="A51" s="196" t="s">
        <v>81</v>
      </c>
      <c r="B51" s="240" t="s">
        <v>101</v>
      </c>
      <c r="C51" s="122" t="s">
        <v>332</v>
      </c>
      <c r="D51" s="119" t="s">
        <v>281</v>
      </c>
      <c r="E51" s="253" t="s">
        <v>281</v>
      </c>
      <c r="F51" s="240">
        <f ca="1">COUNTIFS(INDIRECT("RAG!$C$"&amp;$V12&amp;":$BB$"&amp;$V12),F$11,RAG!$C$3:$BB$3,$B51)</f>
        <v>1</v>
      </c>
      <c r="G51" s="240">
        <f ca="1">COUNTIFS(INDIRECT("RAG!$C$"&amp;$V12&amp;":$BB$"&amp;$V12),G$11,RAG!$C$3:$BB$3,$B51)</f>
        <v>0</v>
      </c>
      <c r="H51" s="240">
        <f ca="1">COUNTIFS(INDIRECT("RAG!$C$"&amp;$V12&amp;":$BB$"&amp;$V12),H$11,RAG!$C$3:$BB$3,$B51)</f>
        <v>3</v>
      </c>
      <c r="I51" s="280" t="s">
        <v>231</v>
      </c>
      <c r="J51" s="280" t="s">
        <v>231</v>
      </c>
      <c r="K51" s="280" t="s">
        <v>231</v>
      </c>
      <c r="L51" s="280" t="s">
        <v>231</v>
      </c>
      <c r="M51" s="280" t="s">
        <v>231</v>
      </c>
      <c r="N51" s="280" t="s">
        <v>262</v>
      </c>
      <c r="O51" s="262" t="s">
        <v>829</v>
      </c>
      <c r="P51" s="231" t="s">
        <v>289</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76" customHeight="1" thickBot="1" x14ac:dyDescent="0.4">
      <c r="A52" s="198"/>
      <c r="B52" s="242"/>
      <c r="C52" s="123" t="s">
        <v>333</v>
      </c>
      <c r="D52" s="108" t="s">
        <v>281</v>
      </c>
      <c r="E52" s="255"/>
      <c r="F52" s="242"/>
      <c r="G52" s="242"/>
      <c r="H52" s="242"/>
      <c r="I52" s="281"/>
      <c r="J52" s="281"/>
      <c r="K52" s="281"/>
      <c r="L52" s="281"/>
      <c r="M52" s="281"/>
      <c r="N52" s="281"/>
      <c r="O52" s="264"/>
      <c r="P52" s="248"/>
      <c r="Q52" s="258"/>
      <c r="R52" s="258"/>
      <c r="S52" s="293"/>
      <c r="V52" s="252"/>
    </row>
    <row r="53" spans="1:26" ht="29.15" customHeight="1" x14ac:dyDescent="0.35">
      <c r="A53" s="196" t="s">
        <v>83</v>
      </c>
      <c r="B53" s="240" t="s">
        <v>102</v>
      </c>
      <c r="C53" s="119" t="s">
        <v>334</v>
      </c>
      <c r="D53" s="119" t="s">
        <v>289</v>
      </c>
      <c r="E53" s="265" t="s">
        <v>281</v>
      </c>
      <c r="F53" s="259">
        <f ca="1">COUNTIFS(INDIRECT("RAG!$C$"&amp;$V12&amp;":$BB$"&amp;$V12),F$11,RAG!$C$3:$BB$3,$B53)</f>
        <v>1</v>
      </c>
      <c r="G53" s="259">
        <f ca="1">COUNTIFS(INDIRECT("RAG!$C$"&amp;$V12&amp;":$BB$"&amp;$V12),G$11,RAG!$C$3:$BB$3,$B53)</f>
        <v>0</v>
      </c>
      <c r="H53" s="259">
        <f ca="1">COUNTIFS(INDIRECT("RAG!$C$"&amp;$V12&amp;":$BB$"&amp;$V12),H$11,RAG!$C$3:$BB$3,$B53)</f>
        <v>0</v>
      </c>
      <c r="I53" s="243" t="s">
        <v>282</v>
      </c>
      <c r="J53" s="243" t="s">
        <v>335</v>
      </c>
      <c r="K53" s="243" t="s">
        <v>284</v>
      </c>
      <c r="L53" s="243" t="s">
        <v>285</v>
      </c>
      <c r="M53" s="243" t="s">
        <v>286</v>
      </c>
      <c r="N53" s="243" t="s">
        <v>264</v>
      </c>
      <c r="O53" s="246" t="s">
        <v>532</v>
      </c>
      <c r="P53" s="231" t="s">
        <v>281</v>
      </c>
      <c r="Q53" s="234" t="s">
        <v>528</v>
      </c>
      <c r="R53" s="249"/>
      <c r="S53" s="293"/>
      <c r="V53" s="237"/>
      <c r="Z53" t="str">
        <f>IF(R53&gt;0,B53&amp;":"&amp;R53&amp;"
","")</f>
        <v/>
      </c>
    </row>
    <row r="54" spans="1:26" x14ac:dyDescent="0.35">
      <c r="A54" s="197"/>
      <c r="B54" s="241"/>
      <c r="C54" s="108" t="s">
        <v>336</v>
      </c>
      <c r="D54" s="108" t="s">
        <v>281</v>
      </c>
      <c r="E54" s="266"/>
      <c r="F54" s="260"/>
      <c r="G54" s="260"/>
      <c r="H54" s="260"/>
      <c r="I54" s="244"/>
      <c r="J54" s="244"/>
      <c r="K54" s="244"/>
      <c r="L54" s="244"/>
      <c r="M54" s="244"/>
      <c r="N54" s="244"/>
      <c r="O54" s="187"/>
      <c r="P54" s="232"/>
      <c r="Q54" s="235"/>
      <c r="R54" s="250"/>
      <c r="S54" s="293"/>
      <c r="V54" s="238"/>
    </row>
    <row r="55" spans="1:26" x14ac:dyDescent="0.35">
      <c r="A55" s="197"/>
      <c r="B55" s="241"/>
      <c r="C55" s="127" t="s">
        <v>337</v>
      </c>
      <c r="D55" s="108" t="s">
        <v>289</v>
      </c>
      <c r="E55" s="266"/>
      <c r="F55" s="260"/>
      <c r="G55" s="260"/>
      <c r="H55" s="260"/>
      <c r="I55" s="244"/>
      <c r="J55" s="244"/>
      <c r="K55" s="244"/>
      <c r="L55" s="244"/>
      <c r="M55" s="244"/>
      <c r="N55" s="244"/>
      <c r="O55" s="187"/>
      <c r="P55" s="232"/>
      <c r="Q55" s="235"/>
      <c r="R55" s="250"/>
      <c r="S55" s="293"/>
      <c r="V55" s="238"/>
    </row>
    <row r="56" spans="1:26" x14ac:dyDescent="0.35">
      <c r="A56" s="197"/>
      <c r="B56" s="241"/>
      <c r="C56" s="108" t="s">
        <v>338</v>
      </c>
      <c r="D56" s="108" t="s">
        <v>289</v>
      </c>
      <c r="E56" s="266"/>
      <c r="F56" s="260"/>
      <c r="G56" s="260"/>
      <c r="H56" s="260"/>
      <c r="I56" s="244"/>
      <c r="J56" s="244"/>
      <c r="K56" s="244"/>
      <c r="L56" s="244"/>
      <c r="M56" s="244"/>
      <c r="N56" s="244"/>
      <c r="O56" s="187"/>
      <c r="P56" s="232"/>
      <c r="Q56" s="235"/>
      <c r="R56" s="250"/>
      <c r="S56" s="293"/>
      <c r="V56" s="238"/>
    </row>
    <row r="57" spans="1:26" ht="112" customHeight="1" thickBot="1" x14ac:dyDescent="0.4">
      <c r="A57" s="198"/>
      <c r="B57" s="242"/>
      <c r="C57" s="121" t="s">
        <v>339</v>
      </c>
      <c r="D57" s="108" t="s">
        <v>281</v>
      </c>
      <c r="E57" s="267"/>
      <c r="F57" s="261"/>
      <c r="G57" s="261"/>
      <c r="H57" s="261"/>
      <c r="I57" s="256"/>
      <c r="J57" s="256"/>
      <c r="K57" s="256"/>
      <c r="L57" s="256"/>
      <c r="M57" s="256"/>
      <c r="N57" s="256"/>
      <c r="O57" s="247"/>
      <c r="P57" s="248"/>
      <c r="Q57" s="258"/>
      <c r="R57" s="251"/>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1</v>
      </c>
      <c r="H58" s="259">
        <f ca="1">COUNTIFS(INDIRECT("RAG!$C$"&amp;$V12&amp;":$BB$"&amp;$V12),H$11,RAG!$C$3:$BB$3,$B58)</f>
        <v>1</v>
      </c>
      <c r="I58" s="243" t="s">
        <v>282</v>
      </c>
      <c r="J58" s="243" t="s">
        <v>335</v>
      </c>
      <c r="K58" s="243" t="s">
        <v>284</v>
      </c>
      <c r="L58" s="243" t="s">
        <v>285</v>
      </c>
      <c r="M58" s="243" t="s">
        <v>286</v>
      </c>
      <c r="N58" s="243" t="s">
        <v>261</v>
      </c>
      <c r="O58" s="246" t="s">
        <v>835</v>
      </c>
      <c r="P58" s="231" t="s">
        <v>289</v>
      </c>
      <c r="Q58" s="249"/>
      <c r="R58" s="234" t="s">
        <v>524</v>
      </c>
      <c r="S58" s="293"/>
      <c r="V58" s="237"/>
      <c r="Z58" t="str">
        <f>IF(R58&gt;0,B58&amp;":"&amp;R58&amp;"
","")</f>
        <v xml:space="preserve">IIA9:Local Plan Policy CN4: Sustainable Drainage requires sites to incorporate natural flood risk solutions, such as SUDs.
</v>
      </c>
    </row>
    <row r="59" spans="1:26" ht="14.5" customHeight="1" x14ac:dyDescent="0.35">
      <c r="A59" s="197"/>
      <c r="B59" s="241"/>
      <c r="C59" s="109" t="s">
        <v>341</v>
      </c>
      <c r="D59" s="108" t="s">
        <v>289</v>
      </c>
      <c r="E59" s="266"/>
      <c r="F59" s="260"/>
      <c r="G59" s="260"/>
      <c r="H59" s="260"/>
      <c r="I59" s="244"/>
      <c r="J59" s="244"/>
      <c r="K59" s="244"/>
      <c r="L59" s="244"/>
      <c r="M59" s="244"/>
      <c r="N59" s="244"/>
      <c r="O59" s="187"/>
      <c r="P59" s="232"/>
      <c r="Q59" s="250"/>
      <c r="R59" s="235"/>
      <c r="S59" s="293"/>
      <c r="V59" s="238"/>
    </row>
    <row r="60" spans="1:26" ht="29.5" thickBot="1" x14ac:dyDescent="0.4">
      <c r="A60" s="198"/>
      <c r="B60" s="242"/>
      <c r="C60" s="129" t="s">
        <v>342</v>
      </c>
      <c r="D60" s="108" t="s">
        <v>289</v>
      </c>
      <c r="E60" s="267"/>
      <c r="F60" s="261"/>
      <c r="G60" s="261"/>
      <c r="H60" s="261"/>
      <c r="I60" s="256"/>
      <c r="J60" s="256"/>
      <c r="K60" s="256"/>
      <c r="L60" s="256"/>
      <c r="M60" s="256"/>
      <c r="N60" s="256"/>
      <c r="O60" s="247"/>
      <c r="P60" s="248"/>
      <c r="Q60" s="251"/>
      <c r="R60" s="258"/>
      <c r="S60" s="293"/>
      <c r="V60" s="252"/>
    </row>
    <row r="61" spans="1:26" x14ac:dyDescent="0.35">
      <c r="A61" s="196" t="s">
        <v>85</v>
      </c>
      <c r="B61" s="240" t="s">
        <v>104</v>
      </c>
      <c r="C61" s="119" t="s">
        <v>343</v>
      </c>
      <c r="D61" s="119" t="s">
        <v>281</v>
      </c>
      <c r="E61" s="265" t="s">
        <v>281</v>
      </c>
      <c r="F61" s="259">
        <f ca="1">COUNTIFS(INDIRECT("RAG!$C$"&amp;$V12&amp;":$BB$"&amp;$V12),F$11,RAG!$C$3:$BB$3,$B61)</f>
        <v>1</v>
      </c>
      <c r="G61" s="259">
        <f ca="1">COUNTIFS(INDIRECT("RAG!$C$"&amp;$V12&amp;":$BB$"&amp;$V12),G$11,RAG!$C$3:$BB$3,$B61)</f>
        <v>0</v>
      </c>
      <c r="H61" s="259">
        <f ca="1">COUNTIFS(INDIRECT("RAG!$C$"&amp;$V12&amp;":$BB$"&amp;$V12),H$11,RAG!$C$3:$BB$3,$B61)</f>
        <v>4</v>
      </c>
      <c r="I61" s="243" t="s">
        <v>231</v>
      </c>
      <c r="J61" s="243" t="s">
        <v>231</v>
      </c>
      <c r="K61" s="243" t="s">
        <v>231</v>
      </c>
      <c r="L61" s="243" t="s">
        <v>231</v>
      </c>
      <c r="M61" s="243" t="s">
        <v>231</v>
      </c>
      <c r="N61" s="243" t="s">
        <v>262</v>
      </c>
      <c r="O61" s="246" t="s">
        <v>831</v>
      </c>
      <c r="P61" s="231" t="s">
        <v>289</v>
      </c>
      <c r="Q61" s="271"/>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44"/>
      <c r="J62" s="244"/>
      <c r="K62" s="244"/>
      <c r="L62" s="244"/>
      <c r="M62" s="244"/>
      <c r="N62" s="244"/>
      <c r="O62" s="187"/>
      <c r="P62" s="232"/>
      <c r="Q62" s="272"/>
      <c r="R62" s="272"/>
      <c r="S62" s="293"/>
      <c r="V62" s="275"/>
    </row>
    <row r="63" spans="1:26" x14ac:dyDescent="0.35">
      <c r="A63" s="197"/>
      <c r="B63" s="241"/>
      <c r="C63" s="108" t="s">
        <v>345</v>
      </c>
      <c r="D63" s="108" t="s">
        <v>281</v>
      </c>
      <c r="E63" s="266"/>
      <c r="F63" s="260"/>
      <c r="G63" s="260"/>
      <c r="H63" s="260"/>
      <c r="I63" s="244"/>
      <c r="J63" s="244"/>
      <c r="K63" s="244"/>
      <c r="L63" s="244"/>
      <c r="M63" s="244"/>
      <c r="N63" s="244"/>
      <c r="O63" s="187"/>
      <c r="P63" s="232"/>
      <c r="Q63" s="272"/>
      <c r="R63" s="272"/>
      <c r="S63" s="293"/>
      <c r="V63" s="275"/>
    </row>
    <row r="64" spans="1:26" x14ac:dyDescent="0.35">
      <c r="A64" s="197"/>
      <c r="B64" s="241"/>
      <c r="C64" s="108" t="s">
        <v>346</v>
      </c>
      <c r="D64" s="108" t="s">
        <v>281</v>
      </c>
      <c r="E64" s="266"/>
      <c r="F64" s="260"/>
      <c r="G64" s="260"/>
      <c r="H64" s="260"/>
      <c r="I64" s="244"/>
      <c r="J64" s="244"/>
      <c r="K64" s="244"/>
      <c r="L64" s="244"/>
      <c r="M64" s="244"/>
      <c r="N64" s="244"/>
      <c r="O64" s="187"/>
      <c r="P64" s="232"/>
      <c r="Q64" s="272"/>
      <c r="R64" s="272"/>
      <c r="S64" s="293"/>
      <c r="V64" s="275"/>
    </row>
    <row r="65" spans="1:26" x14ac:dyDescent="0.35">
      <c r="A65" s="197"/>
      <c r="B65" s="241"/>
      <c r="C65" s="108" t="s">
        <v>347</v>
      </c>
      <c r="D65" s="108" t="s">
        <v>289</v>
      </c>
      <c r="E65" s="266"/>
      <c r="F65" s="260"/>
      <c r="G65" s="260"/>
      <c r="H65" s="260"/>
      <c r="I65" s="244"/>
      <c r="J65" s="244"/>
      <c r="K65" s="244"/>
      <c r="L65" s="244"/>
      <c r="M65" s="244"/>
      <c r="N65" s="244"/>
      <c r="O65" s="187"/>
      <c r="P65" s="232"/>
      <c r="Q65" s="272"/>
      <c r="R65" s="272"/>
      <c r="S65" s="293"/>
      <c r="V65" s="275"/>
    </row>
    <row r="66" spans="1:26" x14ac:dyDescent="0.35">
      <c r="A66" s="197"/>
      <c r="B66" s="241"/>
      <c r="C66" s="108" t="s">
        <v>348</v>
      </c>
      <c r="D66" s="108" t="s">
        <v>289</v>
      </c>
      <c r="E66" s="266"/>
      <c r="F66" s="260"/>
      <c r="G66" s="260"/>
      <c r="H66" s="260"/>
      <c r="I66" s="244"/>
      <c r="J66" s="244"/>
      <c r="K66" s="244"/>
      <c r="L66" s="244"/>
      <c r="M66" s="244"/>
      <c r="N66" s="244"/>
      <c r="O66" s="187"/>
      <c r="P66" s="232"/>
      <c r="Q66" s="272"/>
      <c r="R66" s="272"/>
      <c r="S66" s="293"/>
      <c r="V66" s="275"/>
    </row>
    <row r="67" spans="1:26" ht="29" x14ac:dyDescent="0.35">
      <c r="A67" s="197"/>
      <c r="B67" s="241"/>
      <c r="C67" s="108" t="s">
        <v>349</v>
      </c>
      <c r="D67" s="108" t="s">
        <v>289</v>
      </c>
      <c r="E67" s="266"/>
      <c r="F67" s="260"/>
      <c r="G67" s="260"/>
      <c r="H67" s="260"/>
      <c r="I67" s="244"/>
      <c r="J67" s="244"/>
      <c r="K67" s="244"/>
      <c r="L67" s="244"/>
      <c r="M67" s="244"/>
      <c r="N67" s="244"/>
      <c r="O67" s="187"/>
      <c r="P67" s="232"/>
      <c r="Q67" s="272"/>
      <c r="R67" s="272"/>
      <c r="S67" s="293"/>
      <c r="V67" s="275"/>
    </row>
    <row r="68" spans="1:26" ht="15" thickBot="1" x14ac:dyDescent="0.4">
      <c r="A68" s="198"/>
      <c r="B68" s="242"/>
      <c r="C68" s="121" t="s">
        <v>350</v>
      </c>
      <c r="D68" s="108" t="s">
        <v>281</v>
      </c>
      <c r="E68" s="267"/>
      <c r="F68" s="261"/>
      <c r="G68" s="261"/>
      <c r="H68" s="261"/>
      <c r="I68" s="256"/>
      <c r="J68" s="256"/>
      <c r="K68" s="256"/>
      <c r="L68" s="256"/>
      <c r="M68" s="256"/>
      <c r="N68" s="256"/>
      <c r="O68" s="247"/>
      <c r="P68" s="248"/>
      <c r="Q68" s="273"/>
      <c r="R68" s="273"/>
      <c r="S68" s="293"/>
      <c r="V68" s="276"/>
    </row>
    <row r="69" spans="1:26" ht="14.5" customHeight="1" x14ac:dyDescent="0.35">
      <c r="A69" s="196" t="s">
        <v>599</v>
      </c>
      <c r="B69" s="240" t="s">
        <v>105</v>
      </c>
      <c r="C69" s="124" t="s">
        <v>738</v>
      </c>
      <c r="D69" s="119" t="s">
        <v>281</v>
      </c>
      <c r="E69" s="265" t="s">
        <v>281</v>
      </c>
      <c r="F69" s="259">
        <f ca="1">COUNTIFS(INDIRECT("RAG!$C$"&amp;$V12&amp;":$BB$"&amp;$V12),F$11,RAG!$C$3:$BB$3,$B69)</f>
        <v>0</v>
      </c>
      <c r="G69" s="259">
        <f ca="1">COUNTIFS(INDIRECT("RAG!$C$"&amp;$V12&amp;":$BB$"&amp;$V12),G$11,RAG!$C$3:$BB$3,$B69)</f>
        <v>0</v>
      </c>
      <c r="H69" s="259">
        <f ca="1">COUNTIFS(INDIRECT("RAG!$C$"&amp;$V12&amp;":$BB$"&amp;$V12),H$11,RAG!$C$3:$BB$3,$B69)</f>
        <v>6</v>
      </c>
      <c r="I69" s="243" t="s">
        <v>282</v>
      </c>
      <c r="J69" s="243" t="s">
        <v>335</v>
      </c>
      <c r="K69" s="243" t="s">
        <v>284</v>
      </c>
      <c r="L69" s="243" t="s">
        <v>285</v>
      </c>
      <c r="M69" s="243" t="s">
        <v>286</v>
      </c>
      <c r="N69" s="243" t="s">
        <v>261</v>
      </c>
      <c r="O69" s="262" t="s">
        <v>561</v>
      </c>
      <c r="P69" s="231" t="s">
        <v>289</v>
      </c>
      <c r="Q69" s="234"/>
      <c r="R69" s="234"/>
      <c r="S69" s="292"/>
      <c r="V69" s="237"/>
      <c r="Z69" t="str">
        <f>IF(R69&gt;0,B69&amp;":"&amp;R69&amp;"
","")</f>
        <v/>
      </c>
    </row>
    <row r="70" spans="1:26" x14ac:dyDescent="0.35">
      <c r="A70" s="197"/>
      <c r="B70" s="241"/>
      <c r="C70" s="125" t="s">
        <v>352</v>
      </c>
      <c r="D70" s="108" t="s">
        <v>281</v>
      </c>
      <c r="E70" s="266"/>
      <c r="F70" s="260"/>
      <c r="G70" s="260"/>
      <c r="H70" s="260"/>
      <c r="I70" s="244"/>
      <c r="J70" s="244"/>
      <c r="K70" s="244"/>
      <c r="L70" s="244"/>
      <c r="M70" s="244"/>
      <c r="N70" s="244"/>
      <c r="O70" s="263"/>
      <c r="P70" s="232"/>
      <c r="Q70" s="235"/>
      <c r="R70" s="235"/>
      <c r="S70" s="292"/>
      <c r="V70" s="238"/>
    </row>
    <row r="71" spans="1:26" ht="29" x14ac:dyDescent="0.35">
      <c r="A71" s="197"/>
      <c r="B71" s="241"/>
      <c r="C71" s="125" t="s">
        <v>353</v>
      </c>
      <c r="D71" s="108" t="s">
        <v>289</v>
      </c>
      <c r="E71" s="266"/>
      <c r="F71" s="260"/>
      <c r="G71" s="260"/>
      <c r="H71" s="260"/>
      <c r="I71" s="244"/>
      <c r="J71" s="244"/>
      <c r="K71" s="244"/>
      <c r="L71" s="244"/>
      <c r="M71" s="244"/>
      <c r="N71" s="244"/>
      <c r="O71" s="263"/>
      <c r="P71" s="232"/>
      <c r="Q71" s="235"/>
      <c r="R71" s="235"/>
      <c r="S71" s="292"/>
      <c r="V71" s="238"/>
    </row>
    <row r="72" spans="1:26" x14ac:dyDescent="0.35">
      <c r="A72" s="197"/>
      <c r="B72" s="241"/>
      <c r="C72" s="125" t="s">
        <v>354</v>
      </c>
      <c r="D72" s="108" t="s">
        <v>289</v>
      </c>
      <c r="E72" s="266"/>
      <c r="F72" s="260"/>
      <c r="G72" s="260"/>
      <c r="H72" s="260"/>
      <c r="I72" s="244"/>
      <c r="J72" s="244"/>
      <c r="K72" s="244"/>
      <c r="L72" s="244"/>
      <c r="M72" s="244"/>
      <c r="N72" s="244"/>
      <c r="O72" s="263"/>
      <c r="P72" s="232"/>
      <c r="Q72" s="235"/>
      <c r="R72" s="235"/>
      <c r="S72" s="292"/>
      <c r="V72" s="238"/>
    </row>
    <row r="73" spans="1:26" x14ac:dyDescent="0.35">
      <c r="A73" s="197"/>
      <c r="B73" s="241"/>
      <c r="C73" s="125" t="s">
        <v>739</v>
      </c>
      <c r="D73" s="108" t="s">
        <v>289</v>
      </c>
      <c r="E73" s="266"/>
      <c r="F73" s="260"/>
      <c r="G73" s="260"/>
      <c r="H73" s="260"/>
      <c r="I73" s="244"/>
      <c r="J73" s="244"/>
      <c r="K73" s="244"/>
      <c r="L73" s="244"/>
      <c r="M73" s="244"/>
      <c r="N73" s="244"/>
      <c r="O73" s="263"/>
      <c r="P73" s="232"/>
      <c r="Q73" s="235"/>
      <c r="R73" s="235"/>
      <c r="S73" s="292"/>
      <c r="V73" s="238"/>
    </row>
    <row r="74" spans="1:26" x14ac:dyDescent="0.35">
      <c r="A74" s="197"/>
      <c r="B74" s="241"/>
      <c r="C74" s="125" t="s">
        <v>355</v>
      </c>
      <c r="D74" s="108" t="s">
        <v>289</v>
      </c>
      <c r="E74" s="266"/>
      <c r="F74" s="260"/>
      <c r="G74" s="260"/>
      <c r="H74" s="260"/>
      <c r="I74" s="244"/>
      <c r="J74" s="244"/>
      <c r="K74" s="244"/>
      <c r="L74" s="244"/>
      <c r="M74" s="244"/>
      <c r="N74" s="244"/>
      <c r="O74" s="263"/>
      <c r="P74" s="232"/>
      <c r="Q74" s="235"/>
      <c r="R74" s="235"/>
      <c r="S74" s="292"/>
      <c r="V74" s="238"/>
    </row>
    <row r="75" spans="1:26" ht="15" thickBot="1" x14ac:dyDescent="0.4">
      <c r="A75" s="198"/>
      <c r="B75" s="242"/>
      <c r="C75" s="126" t="s">
        <v>356</v>
      </c>
      <c r="D75" s="108" t="s">
        <v>289</v>
      </c>
      <c r="E75" s="267"/>
      <c r="F75" s="261"/>
      <c r="G75" s="261"/>
      <c r="H75" s="261"/>
      <c r="I75" s="256"/>
      <c r="J75" s="256"/>
      <c r="K75" s="256"/>
      <c r="L75" s="256"/>
      <c r="M75" s="256"/>
      <c r="N75" s="256"/>
      <c r="O75" s="264"/>
      <c r="P75" s="248"/>
      <c r="Q75" s="258"/>
      <c r="R75" s="258"/>
      <c r="S75" s="292"/>
      <c r="V75" s="252"/>
    </row>
    <row r="76" spans="1:26" ht="14.5" customHeight="1" x14ac:dyDescent="0.35">
      <c r="A76" s="196" t="s">
        <v>87</v>
      </c>
      <c r="B76" s="240" t="s">
        <v>106</v>
      </c>
      <c r="C76" s="124" t="s">
        <v>357</v>
      </c>
      <c r="D76" s="119" t="s">
        <v>281</v>
      </c>
      <c r="E76" s="265" t="s">
        <v>281</v>
      </c>
      <c r="F76" s="259">
        <f ca="1">COUNTIFS(INDIRECT("RAG!$C$"&amp;$V12&amp;":$BB$"&amp;$V12),F$11,RAG!$C$3:$BB$3,$B76)</f>
        <v>1</v>
      </c>
      <c r="G76" s="259">
        <f ca="1">COUNTIFS(INDIRECT("RAG!$C$"&amp;$V12&amp;":$BB$"&amp;$V12),G$11,RAG!$C$3:$BB$3,$B76)</f>
        <v>0</v>
      </c>
      <c r="H76" s="259">
        <f ca="1">COUNTIFS(INDIRECT("RAG!$C$"&amp;$V12&amp;":$BB$"&amp;$V12),H$11,RAG!$C$3:$BB$3,$B76)</f>
        <v>3</v>
      </c>
      <c r="I76" s="243" t="s">
        <v>231</v>
      </c>
      <c r="J76" s="243" t="s">
        <v>231</v>
      </c>
      <c r="K76" s="243" t="s">
        <v>231</v>
      </c>
      <c r="L76" s="243" t="s">
        <v>231</v>
      </c>
      <c r="M76" s="243" t="s">
        <v>231</v>
      </c>
      <c r="N76" s="243" t="s">
        <v>262</v>
      </c>
      <c r="O76" s="268" t="s">
        <v>518</v>
      </c>
      <c r="P76" s="231" t="s">
        <v>289</v>
      </c>
      <c r="Q76" s="234"/>
      <c r="R76" s="234" t="s">
        <v>392</v>
      </c>
      <c r="S76" s="293"/>
      <c r="V76" s="237"/>
      <c r="Z76" t="str">
        <f>IF(R76&gt;0,B76&amp;":"&amp;R76&amp;"
","")</f>
        <v xml:space="preserve">IIA12:Local Plan Policy GR1 Achieving a High Standard of Development
Design and Layout Considerations requires all development proposals to respect the character and landscape of which it is built in.
</v>
      </c>
    </row>
    <row r="77" spans="1:26" x14ac:dyDescent="0.35">
      <c r="A77" s="197"/>
      <c r="B77" s="241"/>
      <c r="C77" s="125" t="s">
        <v>359</v>
      </c>
      <c r="D77" s="108" t="s">
        <v>289</v>
      </c>
      <c r="E77" s="266"/>
      <c r="F77" s="260"/>
      <c r="G77" s="260"/>
      <c r="H77" s="260"/>
      <c r="I77" s="244"/>
      <c r="J77" s="244"/>
      <c r="K77" s="244"/>
      <c r="L77" s="244"/>
      <c r="M77" s="244"/>
      <c r="N77" s="244"/>
      <c r="O77" s="269"/>
      <c r="P77" s="232"/>
      <c r="Q77" s="235"/>
      <c r="R77" s="235"/>
      <c r="S77" s="293"/>
      <c r="V77" s="238"/>
    </row>
    <row r="78" spans="1:26" x14ac:dyDescent="0.35">
      <c r="A78" s="197"/>
      <c r="B78" s="241"/>
      <c r="C78" s="125" t="s">
        <v>360</v>
      </c>
      <c r="D78" s="108" t="s">
        <v>281</v>
      </c>
      <c r="E78" s="266"/>
      <c r="F78" s="260"/>
      <c r="G78" s="260"/>
      <c r="H78" s="260"/>
      <c r="I78" s="244"/>
      <c r="J78" s="244"/>
      <c r="K78" s="244"/>
      <c r="L78" s="244"/>
      <c r="M78" s="244"/>
      <c r="N78" s="244"/>
      <c r="O78" s="269"/>
      <c r="P78" s="232"/>
      <c r="Q78" s="235"/>
      <c r="R78" s="235"/>
      <c r="S78" s="293"/>
      <c r="V78" s="238"/>
    </row>
    <row r="79" spans="1:26" x14ac:dyDescent="0.35">
      <c r="A79" s="197"/>
      <c r="B79" s="241"/>
      <c r="C79" s="125" t="s">
        <v>361</v>
      </c>
      <c r="D79" s="108" t="s">
        <v>281</v>
      </c>
      <c r="E79" s="266"/>
      <c r="F79" s="260"/>
      <c r="G79" s="260"/>
      <c r="H79" s="260"/>
      <c r="I79" s="244"/>
      <c r="J79" s="244"/>
      <c r="K79" s="244"/>
      <c r="L79" s="244"/>
      <c r="M79" s="244"/>
      <c r="N79" s="244"/>
      <c r="O79" s="269"/>
      <c r="P79" s="232"/>
      <c r="Q79" s="235"/>
      <c r="R79" s="235"/>
      <c r="S79" s="293"/>
      <c r="V79" s="238"/>
    </row>
    <row r="80" spans="1:26" ht="71.5" customHeight="1" thickBot="1" x14ac:dyDescent="0.4">
      <c r="A80" s="198"/>
      <c r="B80" s="242"/>
      <c r="C80" s="130" t="s">
        <v>362</v>
      </c>
      <c r="D80" s="108" t="s">
        <v>289</v>
      </c>
      <c r="E80" s="267"/>
      <c r="F80" s="261"/>
      <c r="G80" s="261"/>
      <c r="H80" s="261"/>
      <c r="I80" s="256"/>
      <c r="J80" s="256"/>
      <c r="K80" s="256"/>
      <c r="L80" s="256"/>
      <c r="M80" s="256"/>
      <c r="N80" s="256"/>
      <c r="O80" s="270"/>
      <c r="P80" s="248"/>
      <c r="Q80" s="258"/>
      <c r="R80" s="258"/>
      <c r="S80" s="293"/>
      <c r="V80" s="252"/>
    </row>
    <row r="81" spans="1:26" ht="14.5" customHeight="1"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1</v>
      </c>
      <c r="H81" s="240">
        <f ca="1">COUNTIFS(INDIRECT("RAG!$C$"&amp;$V12&amp;":$BB$"&amp;$V12),H$11,RAG!$C$3:$BB$3,$B81)</f>
        <v>4</v>
      </c>
      <c r="I81" s="243" t="s">
        <v>231</v>
      </c>
      <c r="J81" s="243" t="s">
        <v>231</v>
      </c>
      <c r="K81" s="243" t="s">
        <v>231</v>
      </c>
      <c r="L81" s="243" t="s">
        <v>231</v>
      </c>
      <c r="M81" s="243" t="s">
        <v>231</v>
      </c>
      <c r="N81" s="243" t="s">
        <v>262</v>
      </c>
      <c r="O81" s="246" t="s">
        <v>948</v>
      </c>
      <c r="P81" s="231" t="s">
        <v>289</v>
      </c>
      <c r="Q81" s="234"/>
      <c r="R81" s="234" t="s">
        <v>938</v>
      </c>
      <c r="S81" s="294"/>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54"/>
      <c r="F82" s="241"/>
      <c r="G82" s="241"/>
      <c r="H82" s="241"/>
      <c r="I82" s="244"/>
      <c r="J82" s="244"/>
      <c r="K82" s="244"/>
      <c r="L82" s="244"/>
      <c r="M82" s="244"/>
      <c r="N82" s="244"/>
      <c r="O82" s="187"/>
      <c r="P82" s="232"/>
      <c r="Q82" s="235"/>
      <c r="R82" s="235"/>
      <c r="S82" s="294"/>
      <c r="V82" s="238"/>
    </row>
    <row r="83" spans="1:26" x14ac:dyDescent="0.35">
      <c r="A83" s="201"/>
      <c r="B83" s="241"/>
      <c r="C83" s="125" t="s">
        <v>365</v>
      </c>
      <c r="D83" s="108" t="s">
        <v>289</v>
      </c>
      <c r="E83" s="254"/>
      <c r="F83" s="241"/>
      <c r="G83" s="241"/>
      <c r="H83" s="241"/>
      <c r="I83" s="244"/>
      <c r="J83" s="244"/>
      <c r="K83" s="244"/>
      <c r="L83" s="244"/>
      <c r="M83" s="244"/>
      <c r="N83" s="244"/>
      <c r="O83" s="187"/>
      <c r="P83" s="232"/>
      <c r="Q83" s="235"/>
      <c r="R83" s="235"/>
      <c r="S83" s="294"/>
      <c r="V83" s="238"/>
    </row>
    <row r="84" spans="1:26" x14ac:dyDescent="0.35">
      <c r="A84" s="201"/>
      <c r="B84" s="241"/>
      <c r="C84" s="131" t="s">
        <v>366</v>
      </c>
      <c r="D84" s="108" t="s">
        <v>289</v>
      </c>
      <c r="E84" s="254"/>
      <c r="F84" s="241"/>
      <c r="G84" s="241"/>
      <c r="H84" s="241"/>
      <c r="I84" s="244"/>
      <c r="J84" s="244"/>
      <c r="K84" s="244"/>
      <c r="L84" s="244"/>
      <c r="M84" s="244"/>
      <c r="N84" s="244"/>
      <c r="O84" s="187"/>
      <c r="P84" s="232"/>
      <c r="Q84" s="235"/>
      <c r="R84" s="235"/>
      <c r="S84" s="294"/>
      <c r="V84" s="238"/>
    </row>
    <row r="85" spans="1:26" ht="29" x14ac:dyDescent="0.35">
      <c r="A85" s="201"/>
      <c r="B85" s="241"/>
      <c r="C85" s="131" t="s">
        <v>367</v>
      </c>
      <c r="D85" s="108" t="s">
        <v>289</v>
      </c>
      <c r="E85" s="254"/>
      <c r="F85" s="241"/>
      <c r="G85" s="241"/>
      <c r="H85" s="241"/>
      <c r="I85" s="244"/>
      <c r="J85" s="244"/>
      <c r="K85" s="244"/>
      <c r="L85" s="244"/>
      <c r="M85" s="244"/>
      <c r="N85" s="244"/>
      <c r="O85" s="187"/>
      <c r="P85" s="232"/>
      <c r="Q85" s="235"/>
      <c r="R85" s="235"/>
      <c r="S85" s="294"/>
      <c r="V85" s="238"/>
    </row>
    <row r="86" spans="1:26" ht="29" x14ac:dyDescent="0.35">
      <c r="A86" s="201"/>
      <c r="B86" s="241"/>
      <c r="C86" s="131" t="s">
        <v>368</v>
      </c>
      <c r="D86" s="108" t="s">
        <v>281</v>
      </c>
      <c r="E86" s="254"/>
      <c r="F86" s="241"/>
      <c r="G86" s="241"/>
      <c r="H86" s="241"/>
      <c r="I86" s="244"/>
      <c r="J86" s="244"/>
      <c r="K86" s="244"/>
      <c r="L86" s="244"/>
      <c r="M86" s="244"/>
      <c r="N86" s="244"/>
      <c r="O86" s="187"/>
      <c r="P86" s="232"/>
      <c r="Q86" s="235"/>
      <c r="R86" s="235"/>
      <c r="S86" s="294"/>
      <c r="V86" s="238"/>
    </row>
    <row r="87" spans="1:26" ht="15" thickBot="1" x14ac:dyDescent="0.4">
      <c r="A87" s="200"/>
      <c r="B87" s="242"/>
      <c r="C87" s="129" t="s">
        <v>369</v>
      </c>
      <c r="D87" s="108" t="s">
        <v>289</v>
      </c>
      <c r="E87" s="255"/>
      <c r="F87" s="242"/>
      <c r="G87" s="242"/>
      <c r="H87" s="242"/>
      <c r="I87" s="256"/>
      <c r="J87" s="256"/>
      <c r="K87" s="256"/>
      <c r="L87" s="256"/>
      <c r="M87" s="256"/>
      <c r="N87" s="256"/>
      <c r="O87" s="247"/>
      <c r="P87" s="248"/>
      <c r="Q87" s="258"/>
      <c r="R87" s="258"/>
      <c r="S87" s="294"/>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43" t="s">
        <v>231</v>
      </c>
      <c r="J88" s="243" t="s">
        <v>231</v>
      </c>
      <c r="K88" s="243" t="s">
        <v>231</v>
      </c>
      <c r="L88" s="243" t="s">
        <v>231</v>
      </c>
      <c r="M88" s="243" t="s">
        <v>231</v>
      </c>
      <c r="N88" s="243"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44"/>
      <c r="J89" s="244"/>
      <c r="K89" s="244"/>
      <c r="L89" s="244"/>
      <c r="M89" s="244"/>
      <c r="N89" s="244"/>
      <c r="O89" s="187"/>
      <c r="P89" s="232"/>
      <c r="Q89" s="235"/>
      <c r="R89" s="235"/>
      <c r="S89" s="293"/>
      <c r="V89" s="238"/>
    </row>
    <row r="90" spans="1:26" x14ac:dyDescent="0.35">
      <c r="A90" s="201"/>
      <c r="B90" s="241"/>
      <c r="C90" s="131" t="s">
        <v>373</v>
      </c>
      <c r="D90" s="108" t="s">
        <v>289</v>
      </c>
      <c r="E90" s="254"/>
      <c r="F90" s="241"/>
      <c r="G90" s="241"/>
      <c r="H90" s="241"/>
      <c r="I90" s="244"/>
      <c r="J90" s="244"/>
      <c r="K90" s="244"/>
      <c r="L90" s="244"/>
      <c r="M90" s="244"/>
      <c r="N90" s="244"/>
      <c r="O90" s="187"/>
      <c r="P90" s="232"/>
      <c r="Q90" s="235"/>
      <c r="R90" s="235"/>
      <c r="S90" s="293"/>
      <c r="V90" s="238"/>
    </row>
    <row r="91" spans="1:26" ht="90.65" customHeight="1" thickBot="1" x14ac:dyDescent="0.4">
      <c r="A91" s="202"/>
      <c r="B91" s="242"/>
      <c r="C91" s="133" t="s">
        <v>374</v>
      </c>
      <c r="D91" s="143" t="s">
        <v>281</v>
      </c>
      <c r="E91" s="255"/>
      <c r="F91" s="242"/>
      <c r="G91" s="242"/>
      <c r="H91" s="242"/>
      <c r="I91" s="245"/>
      <c r="J91" s="245"/>
      <c r="K91" s="245"/>
      <c r="L91" s="245"/>
      <c r="M91" s="245"/>
      <c r="N91" s="245"/>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7JOcJofG8Eq40UtoZeJAfGT8J52D7nM5V+2TWPRJTgkq+NEBG6Wkk6sJsySBAVyxmh4yD76rsqXMICBDos2jaw==" saltValue="gcl67YhUZbYbEvJ66uIpTg=="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Q24:Q31"/>
    <mergeCell ref="R24:R31"/>
    <mergeCell ref="H32:H39"/>
    <mergeCell ref="I32:I39"/>
    <mergeCell ref="J32:J39"/>
    <mergeCell ref="K32:K39"/>
    <mergeCell ref="L32:L39"/>
    <mergeCell ref="M32:M39"/>
    <mergeCell ref="I10:R10"/>
    <mergeCell ref="H12:H21"/>
    <mergeCell ref="O12:O21"/>
    <mergeCell ref="P12:P21"/>
    <mergeCell ref="Q12:Q21"/>
    <mergeCell ref="R12:R21"/>
    <mergeCell ref="O40:O45"/>
    <mergeCell ref="P40:P45"/>
    <mergeCell ref="C1:D1"/>
    <mergeCell ref="C2:D2"/>
    <mergeCell ref="C3:D3"/>
    <mergeCell ref="C4:D4"/>
    <mergeCell ref="C5:D5"/>
    <mergeCell ref="C6:D6"/>
    <mergeCell ref="C7:D7"/>
    <mergeCell ref="C8:D8"/>
    <mergeCell ref="A10:C10"/>
    <mergeCell ref="O24:O31"/>
    <mergeCell ref="P24:P31"/>
    <mergeCell ref="A12:A21"/>
    <mergeCell ref="B12:B21"/>
    <mergeCell ref="E12:E21"/>
    <mergeCell ref="F12:F21"/>
    <mergeCell ref="G12:G2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Q40:Q45"/>
    <mergeCell ref="R40:R45"/>
    <mergeCell ref="V40:V45"/>
    <mergeCell ref="A46:A50"/>
    <mergeCell ref="B46:B50"/>
    <mergeCell ref="E46:E50"/>
    <mergeCell ref="F46:F50"/>
    <mergeCell ref="G46:G50"/>
    <mergeCell ref="I40:I45"/>
    <mergeCell ref="J40:J45"/>
    <mergeCell ref="K40:K45"/>
    <mergeCell ref="L40:L45"/>
    <mergeCell ref="M40:M45"/>
    <mergeCell ref="N40:N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M51:M52"/>
    <mergeCell ref="N51:N52"/>
    <mergeCell ref="A53:A57"/>
    <mergeCell ref="B53:B57"/>
    <mergeCell ref="E53:E57"/>
    <mergeCell ref="F53:F57"/>
    <mergeCell ref="G53:G57"/>
    <mergeCell ref="I51:I52"/>
    <mergeCell ref="J51:J52"/>
    <mergeCell ref="K51:K52"/>
    <mergeCell ref="L51:L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2180" priority="7">
      <formula>$D12="No"</formula>
    </cfRule>
  </conditionalFormatting>
  <conditionalFormatting sqref="F12:F91">
    <cfRule type="cellIs" dxfId="2179" priority="10" operator="greaterThan">
      <formula>0</formula>
    </cfRule>
  </conditionalFormatting>
  <conditionalFormatting sqref="G12:G91">
    <cfRule type="cellIs" dxfId="2178" priority="9" operator="greaterThan">
      <formula>0</formula>
    </cfRule>
  </conditionalFormatting>
  <conditionalFormatting sqref="H12:H91">
    <cfRule type="cellIs" dxfId="2177" priority="8" operator="greaterThan">
      <formula>0</formula>
    </cfRule>
  </conditionalFormatting>
  <conditionalFormatting sqref="N12">
    <cfRule type="cellIs" dxfId="2176" priority="91" operator="equal">
      <formula>"Significant Positive"</formula>
    </cfRule>
    <cfRule type="cellIs" dxfId="2175" priority="92" operator="equal">
      <formula>"Neutral"</formula>
    </cfRule>
    <cfRule type="cellIs" dxfId="2174" priority="90" operator="equal">
      <formula>"Minor Positive"</formula>
    </cfRule>
    <cfRule type="cellIs" dxfId="2173" priority="88" operator="equal">
      <formula>"Minor Negative"</formula>
    </cfRule>
    <cfRule type="cellIs" dxfId="2172" priority="89" operator="equal">
      <formula>"Significant Negative"</formula>
    </cfRule>
  </conditionalFormatting>
  <conditionalFormatting sqref="N22">
    <cfRule type="cellIs" dxfId="2171" priority="97" operator="equal">
      <formula>"Minor Positive"</formula>
    </cfRule>
    <cfRule type="cellIs" dxfId="2170" priority="93" operator="equal">
      <formula>"Significant Negative"</formula>
    </cfRule>
    <cfRule type="cellIs" dxfId="2169" priority="94" operator="equal">
      <formula>"Minor Negative"</formula>
    </cfRule>
    <cfRule type="cellIs" dxfId="2168" priority="95" operator="equal">
      <formula>"Uncertain"</formula>
    </cfRule>
    <cfRule type="cellIs" dxfId="2167" priority="98" operator="equal">
      <formula>"Significant Positive"</formula>
    </cfRule>
    <cfRule type="cellIs" dxfId="2166" priority="96" operator="equal">
      <formula>"Neutral"</formula>
    </cfRule>
  </conditionalFormatting>
  <conditionalFormatting sqref="N24">
    <cfRule type="cellIs" dxfId="2165" priority="104" operator="equal">
      <formula>"Significant Positive"</formula>
    </cfRule>
    <cfRule type="cellIs" dxfId="2164" priority="103" operator="equal">
      <formula>"Minor Positive"</formula>
    </cfRule>
    <cfRule type="cellIs" dxfId="2163" priority="102" operator="equal">
      <formula>"Neutral"</formula>
    </cfRule>
    <cfRule type="cellIs" dxfId="2162" priority="101" operator="equal">
      <formula>"Uncertain"</formula>
    </cfRule>
    <cfRule type="cellIs" dxfId="2161" priority="100" operator="equal">
      <formula>"Minor Negative"</formula>
    </cfRule>
    <cfRule type="cellIs" dxfId="2160" priority="99" operator="equal">
      <formula>"Significant Negative"</formula>
    </cfRule>
  </conditionalFormatting>
  <conditionalFormatting sqref="N32">
    <cfRule type="cellIs" dxfId="2159" priority="108" operator="equal">
      <formula>"Neutral"</formula>
    </cfRule>
    <cfRule type="cellIs" dxfId="2158" priority="107" operator="equal">
      <formula>"Uncertain"</formula>
    </cfRule>
    <cfRule type="cellIs" dxfId="2157" priority="106" operator="equal">
      <formula>"Minor Negative"</formula>
    </cfRule>
    <cfRule type="cellIs" dxfId="2156" priority="105" operator="equal">
      <formula>"Significant Negative"</formula>
    </cfRule>
    <cfRule type="cellIs" dxfId="2155" priority="110" operator="equal">
      <formula>"Significant Positive"</formula>
    </cfRule>
    <cfRule type="cellIs" dxfId="2154" priority="109" operator="equal">
      <formula>"Minor Positive"</formula>
    </cfRule>
  </conditionalFormatting>
  <conditionalFormatting sqref="N40">
    <cfRule type="cellIs" dxfId="2153" priority="48" operator="equal">
      <formula>"Significant Positive"</formula>
    </cfRule>
    <cfRule type="cellIs" dxfId="2152" priority="43" operator="equal">
      <formula>"Significant Negative"</formula>
    </cfRule>
    <cfRule type="cellIs" dxfId="2151" priority="44" operator="equal">
      <formula>"Minor Negative"</formula>
    </cfRule>
    <cfRule type="cellIs" dxfId="2150" priority="45" operator="equal">
      <formula>"Uncertain"</formula>
    </cfRule>
    <cfRule type="cellIs" dxfId="2149" priority="46" operator="equal">
      <formula>"Neutral"</formula>
    </cfRule>
    <cfRule type="cellIs" dxfId="2148" priority="47" operator="equal">
      <formula>"Minor Positive"</formula>
    </cfRule>
  </conditionalFormatting>
  <conditionalFormatting sqref="N46">
    <cfRule type="cellIs" dxfId="2147" priority="118" operator="equal">
      <formula>"Minor Negative"</formula>
    </cfRule>
    <cfRule type="cellIs" dxfId="2146" priority="117" operator="equal">
      <formula>"Significant Negative"</formula>
    </cfRule>
    <cfRule type="cellIs" dxfId="2145" priority="119" operator="equal">
      <formula>"Uncertain"</formula>
    </cfRule>
    <cfRule type="cellIs" dxfId="2144" priority="120" operator="equal">
      <formula>"Neutral"</formula>
    </cfRule>
    <cfRule type="cellIs" dxfId="2143" priority="121" operator="equal">
      <formula>"Minor Positive"</formula>
    </cfRule>
    <cfRule type="cellIs" dxfId="2142" priority="122" operator="equal">
      <formula>"Significant Positive"</formula>
    </cfRule>
  </conditionalFormatting>
  <conditionalFormatting sqref="N51">
    <cfRule type="cellIs" dxfId="2141" priority="21" operator="equal">
      <formula>"Minor Negative"</formula>
    </cfRule>
    <cfRule type="cellIs" dxfId="2140" priority="25" operator="equal">
      <formula>"Significant Positive"</formula>
    </cfRule>
    <cfRule type="cellIs" dxfId="2139" priority="23" operator="equal">
      <formula>"Neutral"</formula>
    </cfRule>
    <cfRule type="cellIs" dxfId="2138" priority="24" operator="equal">
      <formula>"Minor Positive"</formula>
    </cfRule>
    <cfRule type="cellIs" dxfId="2137" priority="22" operator="equal">
      <formula>"Uncertain"</formula>
    </cfRule>
    <cfRule type="cellIs" dxfId="2136" priority="20" operator="equal">
      <formula>"Significant Negative"</formula>
    </cfRule>
  </conditionalFormatting>
  <conditionalFormatting sqref="N53">
    <cfRule type="cellIs" dxfId="2135" priority="33" operator="equal">
      <formula>"Minor Negative"</formula>
    </cfRule>
    <cfRule type="cellIs" dxfId="2134" priority="34" operator="equal">
      <formula>"Uncertain"</formula>
    </cfRule>
    <cfRule type="cellIs" dxfId="2133" priority="35" operator="equal">
      <formula>"Neutral"</formula>
    </cfRule>
    <cfRule type="cellIs" dxfId="2132" priority="36" operator="equal">
      <formula>"Minor Positive"</formula>
    </cfRule>
    <cfRule type="cellIs" dxfId="2131" priority="37" operator="equal">
      <formula>"Significant Positive"</formula>
    </cfRule>
    <cfRule type="cellIs" dxfId="2130" priority="32" operator="equal">
      <formula>"Significant Negative"</formula>
    </cfRule>
  </conditionalFormatting>
  <conditionalFormatting sqref="N58">
    <cfRule type="cellIs" dxfId="2129" priority="15" operator="equal">
      <formula>"Minor Negative"</formula>
    </cfRule>
    <cfRule type="cellIs" dxfId="2128" priority="19" operator="equal">
      <formula>"Significant Positive"</formula>
    </cfRule>
    <cfRule type="cellIs" dxfId="2127" priority="18" operator="equal">
      <formula>"Minor Positive"</formula>
    </cfRule>
    <cfRule type="cellIs" dxfId="2126" priority="17" operator="equal">
      <formula>"Neutral"</formula>
    </cfRule>
    <cfRule type="cellIs" dxfId="2125" priority="16" operator="equal">
      <formula>"Uncertain"</formula>
    </cfRule>
    <cfRule type="cellIs" dxfId="2124" priority="14" operator="equal">
      <formula>"Significant Negative"</formula>
    </cfRule>
  </conditionalFormatting>
  <conditionalFormatting sqref="N61">
    <cfRule type="cellIs" dxfId="2123" priority="57" operator="equal">
      <formula>"Uncertain"</formula>
    </cfRule>
    <cfRule type="cellIs" dxfId="2122" priority="58" operator="equal">
      <formula>"Neutral"</formula>
    </cfRule>
    <cfRule type="cellIs" dxfId="2121" priority="56" operator="equal">
      <formula>"Minor Negative"</formula>
    </cfRule>
    <cfRule type="cellIs" dxfId="2120" priority="55" operator="equal">
      <formula>"Significant Negative"</formula>
    </cfRule>
    <cfRule type="cellIs" dxfId="2119" priority="59" operator="equal">
      <formula>"Minor Positive"</formula>
    </cfRule>
    <cfRule type="cellIs" dxfId="2118" priority="60" operator="equal">
      <formula>"Significant Positive"</formula>
    </cfRule>
  </conditionalFormatting>
  <conditionalFormatting sqref="N69">
    <cfRule type="cellIs" dxfId="2117" priority="31" operator="equal">
      <formula>"Significant Positive"</formula>
    </cfRule>
    <cfRule type="cellIs" dxfId="2116" priority="30" operator="equal">
      <formula>"Minor Positive"</formula>
    </cfRule>
    <cfRule type="cellIs" dxfId="2115" priority="29" operator="equal">
      <formula>"Neutral"</formula>
    </cfRule>
    <cfRule type="cellIs" dxfId="2114" priority="28" operator="equal">
      <formula>"Uncertain"</formula>
    </cfRule>
    <cfRule type="cellIs" dxfId="2113" priority="27" operator="equal">
      <formula>"Minor Negative"</formula>
    </cfRule>
    <cfRule type="cellIs" dxfId="2112" priority="26" operator="equal">
      <formula>"Significant Negative"</formula>
    </cfRule>
  </conditionalFormatting>
  <conditionalFormatting sqref="N76">
    <cfRule type="cellIs" dxfId="2111" priority="78" operator="equal">
      <formula>"Significant Positive"</formula>
    </cfRule>
    <cfRule type="cellIs" dxfId="2110" priority="73" operator="equal">
      <formula>"Significant Negative"</formula>
    </cfRule>
    <cfRule type="cellIs" dxfId="2109" priority="74" operator="equal">
      <formula>"Minor Negative"</formula>
    </cfRule>
    <cfRule type="cellIs" dxfId="2108" priority="75" operator="equal">
      <formula>"Uncertain"</formula>
    </cfRule>
    <cfRule type="cellIs" dxfId="2107" priority="76" operator="equal">
      <formula>"Neutral"</formula>
    </cfRule>
    <cfRule type="cellIs" dxfId="2106" priority="77" operator="equal">
      <formula>"Minor Positive"</formula>
    </cfRule>
  </conditionalFormatting>
  <conditionalFormatting sqref="N81">
    <cfRule type="cellIs" dxfId="2105" priority="5" operator="equal">
      <formula>"Minor Positive"</formula>
    </cfRule>
    <cfRule type="cellIs" dxfId="2104" priority="4" operator="equal">
      <formula>"Neutral"</formula>
    </cfRule>
    <cfRule type="cellIs" dxfId="2103" priority="3" operator="equal">
      <formula>"Uncertain"</formula>
    </cfRule>
    <cfRule type="cellIs" dxfId="2102" priority="2" operator="equal">
      <formula>"Minor Negative"</formula>
    </cfRule>
    <cfRule type="cellIs" dxfId="2101" priority="1" operator="equal">
      <formula>"Significant Negative"</formula>
    </cfRule>
    <cfRule type="cellIs" dxfId="2100" priority="6" operator="equal">
      <formula>"Significant Positive"</formula>
    </cfRule>
  </conditionalFormatting>
  <conditionalFormatting sqref="N88">
    <cfRule type="cellIs" dxfId="2099" priority="159" operator="equal">
      <formula>"Significant Negative"</formula>
    </cfRule>
    <cfRule type="cellIs" dxfId="2098" priority="160" operator="equal">
      <formula>"Minor Negative"</formula>
    </cfRule>
    <cfRule type="cellIs" dxfId="2097" priority="161" operator="equal">
      <formula>"Uncertain"</formula>
    </cfRule>
    <cfRule type="cellIs" dxfId="2096" priority="162" operator="equal">
      <formula>"Neutral"</formula>
    </cfRule>
    <cfRule type="cellIs" dxfId="2095" priority="163" operator="equal">
      <formula>"Minor Positive"</formula>
    </cfRule>
    <cfRule type="cellIs" dxfId="2094" priority="164" operator="equal">
      <formula>"Significant Positive"</formula>
    </cfRule>
  </conditionalFormatting>
  <dataValidations count="9">
    <dataValidation type="list" allowBlank="1" showInputMessage="1" showErrorMessage="1" sqref="I12:I91" xr:uid="{0EA0B0ED-849B-4B0B-AFEE-11DAD3B6572A}">
      <formula1>"Direct,Indirect,N/A"</formula1>
    </dataValidation>
    <dataValidation type="list" allowBlank="1" showInputMessage="1" showErrorMessage="1" sqref="J12 J22:J91" xr:uid="{9D017CE0-70F8-4558-9D00-EE95B5FC3CBC}">
      <formula1>"Low,Medium,High,N/A"</formula1>
    </dataValidation>
    <dataValidation type="list" allowBlank="1" showInputMessage="1" showErrorMessage="1" sqref="K12 K22:K91" xr:uid="{227FE1A3-B736-46CD-B4E3-FAFB2540D1AE}">
      <formula1>"Short(&lt;5yrs),Short/Medium,Medium(10yrs),Medium/Long,Long(20+yrs),N/A"</formula1>
    </dataValidation>
    <dataValidation type="list" allowBlank="1" showInputMessage="1" showErrorMessage="1" sqref="L12 L22:L91" xr:uid="{69A198FB-C18B-476E-93AA-61DA32AD4F7B}">
      <formula1>"Localised,District-wide,Regional,National,N/A"</formula1>
    </dataValidation>
    <dataValidation type="list" allowBlank="1" showInputMessage="1" showErrorMessage="1" sqref="N12 N88:N91 N22:N80" xr:uid="{BB821A30-5E29-401D-B5AF-7EA94FB12B05}">
      <formula1>"Significant Positive,Minor Positive,Neutral,Uncertain,Minor Negative,Significant Negative"</formula1>
    </dataValidation>
    <dataValidation type="list" allowBlank="1" showInputMessage="1" showErrorMessage="1" sqref="P88:P91" xr:uid="{C4F830CB-94BB-48E0-975F-F393EBC84CC4}">
      <formula1>"Yes,No"</formula1>
    </dataValidation>
    <dataValidation type="list" allowBlank="1" showInputMessage="1" showErrorMessage="1" sqref="M12:M91" xr:uid="{3C33ACC9-B4B1-42EA-A28B-72A0100310F4}">
      <formula1>"Permanent/Irreversible,Permanant/Reversible,Temporary/Irreversible,Temporary/Reversible,N/A"</formula1>
    </dataValidation>
    <dataValidation type="list" allowBlank="1" showInputMessage="1" showErrorMessage="1" sqref="D12:D91" xr:uid="{2592F335-ABA5-4D2A-B1D6-F71E52D4A8CE}">
      <formula1>"Yes, No"</formula1>
    </dataValidation>
    <dataValidation type="list" allowBlank="1" showInputMessage="1" showErrorMessage="1" sqref="N81:N87" xr:uid="{E129EF04-7A92-4F67-AE19-CD0F94119306}">
      <formula1>"Significant Positive,Minor Positive,Neutral,Uncertain,Minor Negative, Significant Negative"</formula1>
    </dataValidation>
  </dataValidations>
  <pageMargins left="0.7" right="0.7" top="0.75" bottom="0.75" header="0.3" footer="0.3"/>
  <pageSetup orientation="portrait" horizontalDpi="4294967293" verticalDpi="4294967293"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3D904-FF0E-4269-B0AD-2592AED351DB}">
  <sheetPr codeName="Sheet28"/>
  <dimension ref="A1:Z96"/>
  <sheetViews>
    <sheetView topLeftCell="C56" zoomScale="60" zoomScaleNormal="60" workbookViewId="0">
      <selection activeCell="R76" sqref="R76:R80"/>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39.7265625" customWidth="1"/>
    <col min="18" max="18" width="38.81640625" customWidth="1"/>
    <col min="19" max="19" width="29.45312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173</v>
      </c>
      <c r="D1" s="192"/>
      <c r="E1" s="137"/>
      <c r="F1" s="137"/>
      <c r="G1" s="137"/>
      <c r="H1" s="137"/>
      <c r="I1" s="112"/>
      <c r="J1" s="112"/>
      <c r="K1" s="112"/>
      <c r="M1" s="113"/>
      <c r="N1" s="113"/>
      <c r="O1" s="113"/>
    </row>
    <row r="2" spans="1:26" x14ac:dyDescent="0.35">
      <c r="A2" s="74" t="s">
        <v>24</v>
      </c>
      <c r="B2" s="114"/>
      <c r="C2" s="187" t="s">
        <v>440</v>
      </c>
      <c r="D2" s="187"/>
      <c r="E2" s="138"/>
      <c r="F2" s="138"/>
      <c r="G2" s="138"/>
      <c r="H2" s="138"/>
      <c r="M2" s="115"/>
      <c r="N2" s="115"/>
      <c r="O2" s="115"/>
    </row>
    <row r="3" spans="1:26" x14ac:dyDescent="0.35">
      <c r="A3" s="75" t="s">
        <v>25</v>
      </c>
      <c r="B3" s="116"/>
      <c r="C3" s="247" t="s">
        <v>402</v>
      </c>
      <c r="D3" s="247"/>
      <c r="E3" s="138"/>
      <c r="F3" s="138"/>
      <c r="G3" s="138"/>
      <c r="H3" s="138"/>
      <c r="M3" s="115"/>
      <c r="N3" s="115"/>
      <c r="O3" s="115"/>
    </row>
    <row r="4" spans="1:26" ht="17.25" customHeight="1" x14ac:dyDescent="0.35">
      <c r="A4" s="135" t="s">
        <v>26</v>
      </c>
      <c r="B4" s="136"/>
      <c r="C4" s="290" t="s">
        <v>441</v>
      </c>
      <c r="D4" s="290"/>
      <c r="E4" s="134"/>
      <c r="F4" s="134"/>
      <c r="G4" s="134"/>
      <c r="H4" s="134"/>
      <c r="M4" s="115"/>
      <c r="N4" s="115"/>
      <c r="O4" s="115"/>
    </row>
    <row r="5" spans="1:26" ht="17.25" customHeight="1" x14ac:dyDescent="0.35">
      <c r="A5" s="75" t="s">
        <v>27</v>
      </c>
      <c r="B5" s="136"/>
      <c r="C5" s="175">
        <v>41.13</v>
      </c>
      <c r="D5" s="177"/>
      <c r="E5" s="134"/>
      <c r="F5" s="134"/>
      <c r="G5" s="134"/>
      <c r="H5" s="134"/>
      <c r="M5" s="115"/>
      <c r="N5" s="115"/>
      <c r="O5" s="115"/>
    </row>
    <row r="6" spans="1:26" ht="87.65" customHeight="1" x14ac:dyDescent="0.35">
      <c r="A6" s="75" t="s">
        <v>28</v>
      </c>
      <c r="B6" s="136"/>
      <c r="C6" s="175" t="s">
        <v>632</v>
      </c>
      <c r="D6" s="177"/>
      <c r="E6" s="134"/>
      <c r="F6" s="134"/>
      <c r="G6" s="134"/>
      <c r="H6" s="134"/>
      <c r="M6" s="115"/>
      <c r="N6" s="115"/>
      <c r="O6" s="115"/>
    </row>
    <row r="7" spans="1:26" ht="17.25" customHeight="1" x14ac:dyDescent="0.35">
      <c r="A7" s="75" t="s">
        <v>29</v>
      </c>
      <c r="B7" s="136"/>
      <c r="C7" s="175" t="s">
        <v>408</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281</v>
      </c>
      <c r="E12" s="266" t="s">
        <v>281</v>
      </c>
      <c r="F12" s="260">
        <f ca="1">COUNTIFS(INDIRECT("RAG!$C$"&amp;$V12&amp;":$BB$"&amp;$V12),F$11,RAG!$C$3:$BB$3,$B12)</f>
        <v>2</v>
      </c>
      <c r="G12" s="279">
        <f ca="1">COUNTIFS(INDIRECT("RAG!$C$"&amp;$V12&amp;":$BB$"&amp;$V12),G$11,RAG!$C$3:$BB$3,$B12)</f>
        <v>1</v>
      </c>
      <c r="H12" s="279">
        <f ca="1">COUNTIFS(INDIRECT("RAG!$C$"&amp;$V12&amp;":$BB$"&amp;$V12),H$11,RAG!$C$3:$BB$3,$B12)</f>
        <v>0</v>
      </c>
      <c r="I12" s="295" t="s">
        <v>282</v>
      </c>
      <c r="J12" s="295" t="s">
        <v>335</v>
      </c>
      <c r="K12" s="295" t="s">
        <v>284</v>
      </c>
      <c r="L12" s="295" t="s">
        <v>285</v>
      </c>
      <c r="M12" s="295" t="s">
        <v>286</v>
      </c>
      <c r="N12" s="248" t="s">
        <v>287</v>
      </c>
      <c r="O12" s="246" t="s">
        <v>697</v>
      </c>
      <c r="P12" s="277" t="s">
        <v>289</v>
      </c>
      <c r="Q12" s="234"/>
      <c r="R12" s="249"/>
      <c r="S12" s="292"/>
      <c r="V12" s="237">
        <f>MATCH(C1, RAG!$B$1:B$56, 0)</f>
        <v>23</v>
      </c>
      <c r="Z12" t="str">
        <f>IF(R12&gt;0,B12&amp;":"&amp;R12&amp;"
","")</f>
        <v/>
      </c>
    </row>
    <row r="13" spans="1:26" x14ac:dyDescent="0.35">
      <c r="A13" s="197"/>
      <c r="B13" s="288"/>
      <c r="C13" s="108" t="s">
        <v>288</v>
      </c>
      <c r="D13" s="108" t="s">
        <v>289</v>
      </c>
      <c r="E13" s="266"/>
      <c r="F13" s="260"/>
      <c r="G13" s="260"/>
      <c r="H13" s="260"/>
      <c r="I13" s="296"/>
      <c r="J13" s="296"/>
      <c r="K13" s="296"/>
      <c r="L13" s="296"/>
      <c r="M13" s="296"/>
      <c r="N13" s="266"/>
      <c r="O13" s="187"/>
      <c r="P13" s="278"/>
      <c r="Q13" s="235"/>
      <c r="R13" s="250"/>
      <c r="S13" s="292"/>
      <c r="V13" s="238"/>
    </row>
    <row r="14" spans="1:26" x14ac:dyDescent="0.35">
      <c r="A14" s="197"/>
      <c r="B14" s="288"/>
      <c r="C14" s="108" t="s">
        <v>290</v>
      </c>
      <c r="D14" s="108" t="s">
        <v>289</v>
      </c>
      <c r="E14" s="266"/>
      <c r="F14" s="260"/>
      <c r="G14" s="260"/>
      <c r="H14" s="260"/>
      <c r="I14" s="296"/>
      <c r="J14" s="296"/>
      <c r="K14" s="296"/>
      <c r="L14" s="296"/>
      <c r="M14" s="296"/>
      <c r="N14" s="266"/>
      <c r="O14" s="187"/>
      <c r="P14" s="278"/>
      <c r="Q14" s="235"/>
      <c r="R14" s="250"/>
      <c r="S14" s="292"/>
      <c r="V14" s="238"/>
    </row>
    <row r="15" spans="1:26" x14ac:dyDescent="0.35">
      <c r="A15" s="197"/>
      <c r="B15" s="288"/>
      <c r="C15" s="108" t="s">
        <v>291</v>
      </c>
      <c r="D15" s="108" t="s">
        <v>289</v>
      </c>
      <c r="E15" s="266"/>
      <c r="F15" s="260"/>
      <c r="G15" s="260"/>
      <c r="H15" s="260"/>
      <c r="I15" s="296"/>
      <c r="J15" s="296"/>
      <c r="K15" s="296"/>
      <c r="L15" s="296"/>
      <c r="M15" s="296"/>
      <c r="N15" s="266"/>
      <c r="O15" s="187"/>
      <c r="P15" s="278"/>
      <c r="Q15" s="235"/>
      <c r="R15" s="250"/>
      <c r="S15" s="292"/>
      <c r="V15" s="238"/>
    </row>
    <row r="16" spans="1:26" ht="14.5" customHeight="1" x14ac:dyDescent="0.35">
      <c r="A16" s="197"/>
      <c r="B16" s="288"/>
      <c r="C16" s="108" t="s">
        <v>292</v>
      </c>
      <c r="D16" s="108" t="s">
        <v>281</v>
      </c>
      <c r="E16" s="266"/>
      <c r="F16" s="260"/>
      <c r="G16" s="260"/>
      <c r="H16" s="260"/>
      <c r="I16" s="296"/>
      <c r="J16" s="296"/>
      <c r="K16" s="296"/>
      <c r="L16" s="296"/>
      <c r="M16" s="296"/>
      <c r="N16" s="266"/>
      <c r="O16" s="187"/>
      <c r="P16" s="278"/>
      <c r="Q16" s="235"/>
      <c r="R16" s="250"/>
      <c r="S16" s="292"/>
      <c r="V16" s="238"/>
    </row>
    <row r="17" spans="1:26" x14ac:dyDescent="0.35">
      <c r="A17" s="197"/>
      <c r="B17" s="288"/>
      <c r="C17" s="108" t="s">
        <v>293</v>
      </c>
      <c r="D17" s="108" t="s">
        <v>281</v>
      </c>
      <c r="E17" s="266"/>
      <c r="F17" s="260"/>
      <c r="G17" s="260"/>
      <c r="H17" s="260"/>
      <c r="I17" s="296"/>
      <c r="J17" s="296"/>
      <c r="K17" s="296"/>
      <c r="L17" s="296"/>
      <c r="M17" s="296"/>
      <c r="N17" s="266"/>
      <c r="O17" s="187"/>
      <c r="P17" s="278"/>
      <c r="Q17" s="235"/>
      <c r="R17" s="250"/>
      <c r="S17" s="292"/>
      <c r="V17" s="238"/>
    </row>
    <row r="18" spans="1:26" ht="14.5" customHeight="1" x14ac:dyDescent="0.35">
      <c r="A18" s="197"/>
      <c r="B18" s="288"/>
      <c r="C18" s="108" t="s">
        <v>294</v>
      </c>
      <c r="D18" s="108" t="s">
        <v>281</v>
      </c>
      <c r="E18" s="266"/>
      <c r="F18" s="260"/>
      <c r="G18" s="260"/>
      <c r="H18" s="260"/>
      <c r="I18" s="296"/>
      <c r="J18" s="296"/>
      <c r="K18" s="296"/>
      <c r="L18" s="296"/>
      <c r="M18" s="296"/>
      <c r="N18" s="266"/>
      <c r="O18" s="187"/>
      <c r="P18" s="278"/>
      <c r="Q18" s="235"/>
      <c r="R18" s="250"/>
      <c r="S18" s="292"/>
      <c r="V18" s="238"/>
    </row>
    <row r="19" spans="1:26" x14ac:dyDescent="0.35">
      <c r="A19" s="197"/>
      <c r="B19" s="288"/>
      <c r="C19" s="108" t="s">
        <v>295</v>
      </c>
      <c r="D19" s="108" t="s">
        <v>289</v>
      </c>
      <c r="E19" s="266"/>
      <c r="F19" s="260"/>
      <c r="G19" s="260"/>
      <c r="H19" s="260"/>
      <c r="I19" s="296"/>
      <c r="J19" s="296"/>
      <c r="K19" s="296"/>
      <c r="L19" s="296"/>
      <c r="M19" s="296"/>
      <c r="N19" s="266"/>
      <c r="O19" s="187"/>
      <c r="P19" s="278"/>
      <c r="Q19" s="235"/>
      <c r="R19" s="250"/>
      <c r="S19" s="292"/>
      <c r="V19" s="238"/>
    </row>
    <row r="20" spans="1:26" ht="29" x14ac:dyDescent="0.35">
      <c r="A20" s="197"/>
      <c r="B20" s="288"/>
      <c r="C20" s="108" t="s">
        <v>296</v>
      </c>
      <c r="D20" s="108" t="s">
        <v>289</v>
      </c>
      <c r="E20" s="266"/>
      <c r="F20" s="260"/>
      <c r="G20" s="260"/>
      <c r="H20" s="260"/>
      <c r="I20" s="296"/>
      <c r="J20" s="296"/>
      <c r="K20" s="296"/>
      <c r="L20" s="296"/>
      <c r="M20" s="296"/>
      <c r="N20" s="266"/>
      <c r="O20" s="187"/>
      <c r="P20" s="278"/>
      <c r="Q20" s="235"/>
      <c r="R20" s="250"/>
      <c r="S20" s="292"/>
      <c r="V20" s="238"/>
    </row>
    <row r="21" spans="1:26" ht="15" thickBot="1" x14ac:dyDescent="0.4">
      <c r="A21" s="198"/>
      <c r="B21" s="289"/>
      <c r="C21" s="121" t="s">
        <v>297</v>
      </c>
      <c r="D21" s="108" t="s">
        <v>281</v>
      </c>
      <c r="E21" s="267"/>
      <c r="F21" s="261"/>
      <c r="G21" s="261"/>
      <c r="H21" s="261"/>
      <c r="I21" s="297"/>
      <c r="J21" s="297"/>
      <c r="K21" s="297"/>
      <c r="L21" s="297"/>
      <c r="M21" s="297"/>
      <c r="N21" s="267"/>
      <c r="O21" s="247"/>
      <c r="P21" s="279"/>
      <c r="Q21" s="258"/>
      <c r="R21" s="251"/>
      <c r="S21" s="292"/>
      <c r="V21" s="252"/>
    </row>
    <row r="22" spans="1:26" ht="39" customHeight="1" x14ac:dyDescent="0.35">
      <c r="A22" s="199" t="s">
        <v>71</v>
      </c>
      <c r="B22" s="240" t="s">
        <v>96</v>
      </c>
      <c r="C22" s="119" t="s">
        <v>298</v>
      </c>
      <c r="D22" s="119" t="s">
        <v>289</v>
      </c>
      <c r="E22" s="265" t="s">
        <v>281</v>
      </c>
      <c r="F22" s="259">
        <f ca="1">COUNTIFS(INDIRECT("RAG!$C$"&amp;$V12&amp;":$BB$"&amp;$V12),F$11,RAG!$C$3:$BB$3,$B22)</f>
        <v>1</v>
      </c>
      <c r="G22" s="259">
        <f ca="1">COUNTIFS(INDIRECT("RAG!$C$"&amp;$V12&amp;":$BB$"&amp;$V12),G$11,RAG!$C$3:$BB$3,$B22)</f>
        <v>0</v>
      </c>
      <c r="H22" s="259">
        <f ca="1">COUNTIFS(INDIRECT("RAG!$C$"&amp;$V12&amp;":$BB$"&amp;$V12),H$11,RAG!$C$3:$BB$3,$B22)</f>
        <v>1</v>
      </c>
      <c r="I22" s="295" t="s">
        <v>282</v>
      </c>
      <c r="J22" s="265" t="s">
        <v>335</v>
      </c>
      <c r="K22" s="265" t="s">
        <v>299</v>
      </c>
      <c r="L22" s="265" t="s">
        <v>285</v>
      </c>
      <c r="M22" s="265" t="s">
        <v>286</v>
      </c>
      <c r="N22" s="231" t="s">
        <v>287</v>
      </c>
      <c r="O22" s="246" t="s">
        <v>680</v>
      </c>
      <c r="P22" s="277" t="s">
        <v>289</v>
      </c>
      <c r="Q22" s="234"/>
      <c r="R22" s="249"/>
      <c r="S22" s="293"/>
      <c r="V22" s="237"/>
      <c r="Z22" t="str">
        <f>IF(R22&gt;0,B22&amp;":"&amp;R22&amp;"
","")</f>
        <v/>
      </c>
    </row>
    <row r="23" spans="1:26" ht="146.5" customHeight="1" thickBot="1" x14ac:dyDescent="0.4">
      <c r="A23" s="200"/>
      <c r="B23" s="242"/>
      <c r="C23" s="121" t="s">
        <v>301</v>
      </c>
      <c r="D23" s="108" t="s">
        <v>289</v>
      </c>
      <c r="E23" s="267"/>
      <c r="F23" s="261"/>
      <c r="G23" s="261"/>
      <c r="H23" s="261"/>
      <c r="I23" s="296"/>
      <c r="J23" s="267"/>
      <c r="K23" s="267"/>
      <c r="L23" s="267"/>
      <c r="M23" s="267"/>
      <c r="N23" s="248"/>
      <c r="O23" s="247"/>
      <c r="P23" s="279"/>
      <c r="Q23" s="258"/>
      <c r="R23" s="251"/>
      <c r="S23" s="293"/>
      <c r="V23" s="252"/>
    </row>
    <row r="24" spans="1:26" ht="72.650000000000006" customHeight="1" x14ac:dyDescent="0.35">
      <c r="A24" s="196" t="s">
        <v>72</v>
      </c>
      <c r="B24" s="240" t="s">
        <v>97</v>
      </c>
      <c r="C24" s="122" t="s">
        <v>302</v>
      </c>
      <c r="D24" s="119" t="s">
        <v>281</v>
      </c>
      <c r="E24" s="253" t="s">
        <v>281</v>
      </c>
      <c r="F24" s="240">
        <f ca="1">COUNTIFS(INDIRECT("RAG!$C$"&amp;$V12&amp;":$BB$"&amp;$V12),F$11,RAG!$C$3:$BB$3,$B24)</f>
        <v>2</v>
      </c>
      <c r="G24" s="240">
        <f ca="1">COUNTIFS(INDIRECT("RAG!$C$"&amp;$V12&amp;":$BB$"&amp;$V12),G$11,RAG!$C$3:$BB$3,$B24)</f>
        <v>2</v>
      </c>
      <c r="H24" s="240">
        <f ca="1">COUNTIFS(INDIRECT("RAG!$C$"&amp;$V12&amp;":$BB$"&amp;$V12),H$11,RAG!$C$3:$BB$3,$B24)</f>
        <v>2</v>
      </c>
      <c r="I24" s="231" t="s">
        <v>282</v>
      </c>
      <c r="J24" s="231" t="s">
        <v>335</v>
      </c>
      <c r="K24" s="231" t="s">
        <v>284</v>
      </c>
      <c r="L24" s="231" t="s">
        <v>285</v>
      </c>
      <c r="M24" s="231" t="s">
        <v>286</v>
      </c>
      <c r="N24" s="231" t="s">
        <v>265</v>
      </c>
      <c r="O24" s="246" t="s">
        <v>729</v>
      </c>
      <c r="P24" s="277" t="s">
        <v>281</v>
      </c>
      <c r="Q24" s="234" t="s">
        <v>582</v>
      </c>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32"/>
      <c r="J25" s="232"/>
      <c r="K25" s="232"/>
      <c r="L25" s="232"/>
      <c r="M25" s="232"/>
      <c r="N25" s="232"/>
      <c r="O25" s="187"/>
      <c r="P25" s="278"/>
      <c r="Q25" s="235"/>
      <c r="R25" s="235"/>
      <c r="S25" s="293"/>
      <c r="V25" s="238"/>
    </row>
    <row r="26" spans="1:26" x14ac:dyDescent="0.35">
      <c r="A26" s="197"/>
      <c r="B26" s="241"/>
      <c r="C26" s="81" t="s">
        <v>304</v>
      </c>
      <c r="D26" s="108" t="s">
        <v>281</v>
      </c>
      <c r="E26" s="254"/>
      <c r="F26" s="241"/>
      <c r="G26" s="241"/>
      <c r="H26" s="241"/>
      <c r="I26" s="232"/>
      <c r="J26" s="232"/>
      <c r="K26" s="232"/>
      <c r="L26" s="232"/>
      <c r="M26" s="232"/>
      <c r="N26" s="232"/>
      <c r="O26" s="187"/>
      <c r="P26" s="278"/>
      <c r="Q26" s="235"/>
      <c r="R26" s="235"/>
      <c r="S26" s="293"/>
      <c r="V26" s="238"/>
    </row>
    <row r="27" spans="1:26" x14ac:dyDescent="0.35">
      <c r="A27" s="197"/>
      <c r="B27" s="241"/>
      <c r="C27" s="81" t="s">
        <v>305</v>
      </c>
      <c r="D27" s="108" t="s">
        <v>289</v>
      </c>
      <c r="E27" s="254"/>
      <c r="F27" s="241"/>
      <c r="G27" s="241"/>
      <c r="H27" s="241"/>
      <c r="I27" s="232"/>
      <c r="J27" s="232"/>
      <c r="K27" s="232"/>
      <c r="L27" s="232"/>
      <c r="M27" s="232"/>
      <c r="N27" s="232"/>
      <c r="O27" s="187"/>
      <c r="P27" s="278"/>
      <c r="Q27" s="235"/>
      <c r="R27" s="235"/>
      <c r="S27" s="293"/>
      <c r="V27" s="238"/>
    </row>
    <row r="28" spans="1:26" x14ac:dyDescent="0.35">
      <c r="A28" s="197"/>
      <c r="B28" s="241"/>
      <c r="C28" s="81" t="s">
        <v>306</v>
      </c>
      <c r="D28" s="108" t="s">
        <v>289</v>
      </c>
      <c r="E28" s="254"/>
      <c r="F28" s="241"/>
      <c r="G28" s="241"/>
      <c r="H28" s="241"/>
      <c r="I28" s="232"/>
      <c r="J28" s="232"/>
      <c r="K28" s="232"/>
      <c r="L28" s="232"/>
      <c r="M28" s="232"/>
      <c r="N28" s="232"/>
      <c r="O28" s="187"/>
      <c r="P28" s="278"/>
      <c r="Q28" s="235"/>
      <c r="R28" s="235"/>
      <c r="S28" s="293"/>
      <c r="V28" s="238"/>
    </row>
    <row r="29" spans="1:26" ht="29.15" customHeight="1" x14ac:dyDescent="0.35">
      <c r="A29" s="197"/>
      <c r="B29" s="241"/>
      <c r="C29" s="81" t="s">
        <v>307</v>
      </c>
      <c r="D29" s="108" t="s">
        <v>289</v>
      </c>
      <c r="E29" s="254"/>
      <c r="F29" s="241"/>
      <c r="G29" s="241"/>
      <c r="H29" s="241"/>
      <c r="I29" s="232"/>
      <c r="J29" s="232"/>
      <c r="K29" s="232"/>
      <c r="L29" s="232"/>
      <c r="M29" s="232"/>
      <c r="N29" s="232"/>
      <c r="O29" s="187"/>
      <c r="P29" s="278"/>
      <c r="Q29" s="235"/>
      <c r="R29" s="235"/>
      <c r="S29" s="293"/>
      <c r="V29" s="238"/>
    </row>
    <row r="30" spans="1:26" x14ac:dyDescent="0.35">
      <c r="A30" s="197"/>
      <c r="B30" s="241"/>
      <c r="C30" s="81" t="s">
        <v>308</v>
      </c>
      <c r="D30" s="108" t="s">
        <v>289</v>
      </c>
      <c r="E30" s="254"/>
      <c r="F30" s="241"/>
      <c r="G30" s="241"/>
      <c r="H30" s="241"/>
      <c r="I30" s="232"/>
      <c r="J30" s="232"/>
      <c r="K30" s="232"/>
      <c r="L30" s="232"/>
      <c r="M30" s="232"/>
      <c r="N30" s="232"/>
      <c r="O30" s="187"/>
      <c r="P30" s="278"/>
      <c r="Q30" s="235"/>
      <c r="R30" s="235"/>
      <c r="S30" s="293"/>
      <c r="V30" s="238"/>
    </row>
    <row r="31" spans="1:26" ht="29.5" thickBot="1" x14ac:dyDescent="0.4">
      <c r="A31" s="198"/>
      <c r="B31" s="242"/>
      <c r="C31" s="123" t="s">
        <v>309</v>
      </c>
      <c r="D31" s="108" t="s">
        <v>289</v>
      </c>
      <c r="E31" s="255"/>
      <c r="F31" s="242"/>
      <c r="G31" s="242"/>
      <c r="H31" s="242"/>
      <c r="I31" s="248"/>
      <c r="J31" s="248"/>
      <c r="K31" s="248"/>
      <c r="L31" s="248"/>
      <c r="M31" s="248"/>
      <c r="N31" s="248"/>
      <c r="O31" s="247"/>
      <c r="P31" s="279"/>
      <c r="Q31" s="258"/>
      <c r="R31" s="258"/>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0</v>
      </c>
      <c r="H32" s="240">
        <f ca="1">COUNTIFS(INDIRECT("RAG!$C$"&amp;$V12&amp;":$BB$"&amp;$V12),H$11,RAG!$C$3:$BB$3,$B32)</f>
        <v>4</v>
      </c>
      <c r="I32" s="231" t="s">
        <v>282</v>
      </c>
      <c r="J32" s="231" t="s">
        <v>335</v>
      </c>
      <c r="K32" s="231" t="s">
        <v>284</v>
      </c>
      <c r="L32" s="231" t="s">
        <v>285</v>
      </c>
      <c r="M32" s="231" t="s">
        <v>286</v>
      </c>
      <c r="N32" s="231" t="s">
        <v>261</v>
      </c>
      <c r="O32" s="246" t="s">
        <v>442</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32"/>
      <c r="J33" s="232"/>
      <c r="K33" s="232"/>
      <c r="L33" s="232"/>
      <c r="M33" s="232"/>
      <c r="N33" s="232"/>
      <c r="O33" s="187"/>
      <c r="P33" s="278"/>
      <c r="Q33" s="235"/>
      <c r="R33" s="235"/>
      <c r="S33" s="293"/>
      <c r="V33" s="238"/>
    </row>
    <row r="34" spans="1:26" x14ac:dyDescent="0.35">
      <c r="A34" s="197"/>
      <c r="B34" s="241"/>
      <c r="C34" s="125" t="s">
        <v>314</v>
      </c>
      <c r="D34" s="108" t="s">
        <v>289</v>
      </c>
      <c r="E34" s="254"/>
      <c r="F34" s="241"/>
      <c r="G34" s="241"/>
      <c r="H34" s="241"/>
      <c r="I34" s="232"/>
      <c r="J34" s="232"/>
      <c r="K34" s="232"/>
      <c r="L34" s="232"/>
      <c r="M34" s="232"/>
      <c r="N34" s="232"/>
      <c r="O34" s="187"/>
      <c r="P34" s="278"/>
      <c r="Q34" s="235"/>
      <c r="R34" s="235"/>
      <c r="S34" s="293"/>
      <c r="V34" s="238"/>
    </row>
    <row r="35" spans="1:26" ht="30" customHeight="1" x14ac:dyDescent="0.35">
      <c r="A35" s="197"/>
      <c r="B35" s="241"/>
      <c r="C35" s="125" t="s">
        <v>315</v>
      </c>
      <c r="D35" s="108" t="s">
        <v>289</v>
      </c>
      <c r="E35" s="254"/>
      <c r="F35" s="241"/>
      <c r="G35" s="241"/>
      <c r="H35" s="241"/>
      <c r="I35" s="232"/>
      <c r="J35" s="232"/>
      <c r="K35" s="232"/>
      <c r="L35" s="232"/>
      <c r="M35" s="232"/>
      <c r="N35" s="232"/>
      <c r="O35" s="187"/>
      <c r="P35" s="278"/>
      <c r="Q35" s="235"/>
      <c r="R35" s="235"/>
      <c r="S35" s="293"/>
      <c r="V35" s="238"/>
    </row>
    <row r="36" spans="1:26" x14ac:dyDescent="0.35">
      <c r="A36" s="197"/>
      <c r="B36" s="241"/>
      <c r="C36" s="125" t="s">
        <v>316</v>
      </c>
      <c r="D36" s="108" t="s">
        <v>281</v>
      </c>
      <c r="E36" s="254"/>
      <c r="F36" s="241"/>
      <c r="G36" s="241"/>
      <c r="H36" s="241"/>
      <c r="I36" s="232"/>
      <c r="J36" s="232"/>
      <c r="K36" s="232"/>
      <c r="L36" s="232"/>
      <c r="M36" s="232"/>
      <c r="N36" s="232"/>
      <c r="O36" s="187"/>
      <c r="P36" s="278"/>
      <c r="Q36" s="235"/>
      <c r="R36" s="235"/>
      <c r="S36" s="293"/>
      <c r="V36" s="238"/>
    </row>
    <row r="37" spans="1:26" x14ac:dyDescent="0.35">
      <c r="A37" s="197"/>
      <c r="B37" s="241"/>
      <c r="C37" s="125" t="s">
        <v>317</v>
      </c>
      <c r="D37" s="108" t="s">
        <v>289</v>
      </c>
      <c r="E37" s="254"/>
      <c r="F37" s="241"/>
      <c r="G37" s="241"/>
      <c r="H37" s="241"/>
      <c r="I37" s="232"/>
      <c r="J37" s="232"/>
      <c r="K37" s="232"/>
      <c r="L37" s="232"/>
      <c r="M37" s="232"/>
      <c r="N37" s="232"/>
      <c r="O37" s="187"/>
      <c r="P37" s="278"/>
      <c r="Q37" s="235"/>
      <c r="R37" s="235"/>
      <c r="S37" s="293"/>
      <c r="V37" s="238"/>
    </row>
    <row r="38" spans="1:26" x14ac:dyDescent="0.35">
      <c r="A38" s="197"/>
      <c r="B38" s="241"/>
      <c r="C38" s="125" t="s">
        <v>318</v>
      </c>
      <c r="D38" s="108" t="s">
        <v>289</v>
      </c>
      <c r="E38" s="254"/>
      <c r="F38" s="241"/>
      <c r="G38" s="241"/>
      <c r="H38" s="241"/>
      <c r="I38" s="232"/>
      <c r="J38" s="232"/>
      <c r="K38" s="232"/>
      <c r="L38" s="232"/>
      <c r="M38" s="232"/>
      <c r="N38" s="232"/>
      <c r="O38" s="187"/>
      <c r="P38" s="278"/>
      <c r="Q38" s="235"/>
      <c r="R38" s="235"/>
      <c r="S38" s="293"/>
      <c r="V38" s="238"/>
    </row>
    <row r="39" spans="1:26" ht="15" thickBot="1" x14ac:dyDescent="0.4">
      <c r="A39" s="198"/>
      <c r="B39" s="242"/>
      <c r="C39" s="126" t="s">
        <v>319</v>
      </c>
      <c r="D39" s="108" t="s">
        <v>289</v>
      </c>
      <c r="E39" s="255"/>
      <c r="F39" s="242"/>
      <c r="G39" s="242"/>
      <c r="H39" s="242"/>
      <c r="I39" s="248"/>
      <c r="J39" s="248"/>
      <c r="K39" s="248"/>
      <c r="L39" s="248"/>
      <c r="M39" s="248"/>
      <c r="N39" s="248"/>
      <c r="O39" s="247"/>
      <c r="P39" s="279"/>
      <c r="Q39" s="258"/>
      <c r="R39" s="258"/>
      <c r="S39" s="293"/>
      <c r="V39" s="252"/>
    </row>
    <row r="40" spans="1:26" ht="14.5" customHeight="1" x14ac:dyDescent="0.35">
      <c r="A40" s="196" t="s">
        <v>77</v>
      </c>
      <c r="B40" s="240" t="s">
        <v>99</v>
      </c>
      <c r="C40" s="122" t="s">
        <v>320</v>
      </c>
      <c r="D40" s="119" t="s">
        <v>281</v>
      </c>
      <c r="E40" s="253" t="s">
        <v>281</v>
      </c>
      <c r="F40" s="240">
        <f ca="1">COUNTIFS(INDIRECT("RAG!$C$"&amp;$V12&amp;":$BB$"&amp;$V12),F$11,RAG!$C$3:$BB$3,$B40)</f>
        <v>0</v>
      </c>
      <c r="G40" s="240">
        <f ca="1">COUNTIFS(INDIRECT("RAG!$C$"&amp;$V12&amp;":$BB$"&amp;$V12),G$11,RAG!$C$3:$BB$3,$B40)</f>
        <v>0</v>
      </c>
      <c r="H40" s="240">
        <f ca="1">COUNTIFS(INDIRECT("RAG!$C$"&amp;$V12&amp;":$BB$"&amp;$V12),H$11,RAG!$C$3:$BB$3,$B40)</f>
        <v>2</v>
      </c>
      <c r="I40" s="231" t="s">
        <v>282</v>
      </c>
      <c r="J40" s="231" t="s">
        <v>283</v>
      </c>
      <c r="K40" s="231" t="s">
        <v>321</v>
      </c>
      <c r="L40" s="231" t="s">
        <v>285</v>
      </c>
      <c r="M40" s="231" t="s">
        <v>286</v>
      </c>
      <c r="N40" s="231" t="s">
        <v>287</v>
      </c>
      <c r="O40" s="246" t="s">
        <v>933</v>
      </c>
      <c r="P40" s="231" t="s">
        <v>281</v>
      </c>
      <c r="Q40" s="234"/>
      <c r="R40" s="249"/>
      <c r="S40" s="293"/>
      <c r="V40" s="237"/>
      <c r="Z40" t="str">
        <f>IF(R40&gt;0,B40&amp;":"&amp;R40&amp;"
","")</f>
        <v/>
      </c>
    </row>
    <row r="41" spans="1:26" ht="29" x14ac:dyDescent="0.35">
      <c r="A41" s="197"/>
      <c r="B41" s="241"/>
      <c r="C41" s="81" t="s">
        <v>322</v>
      </c>
      <c r="D41" s="108" t="s">
        <v>289</v>
      </c>
      <c r="E41" s="254"/>
      <c r="F41" s="241"/>
      <c r="G41" s="241"/>
      <c r="H41" s="241"/>
      <c r="I41" s="232"/>
      <c r="J41" s="232"/>
      <c r="K41" s="232"/>
      <c r="L41" s="232"/>
      <c r="M41" s="232"/>
      <c r="N41" s="232"/>
      <c r="O41" s="187"/>
      <c r="P41" s="232"/>
      <c r="Q41" s="235"/>
      <c r="R41" s="250"/>
      <c r="S41" s="293"/>
      <c r="V41" s="238"/>
    </row>
    <row r="42" spans="1:26" x14ac:dyDescent="0.35">
      <c r="A42" s="197"/>
      <c r="B42" s="241"/>
      <c r="C42" s="81" t="s">
        <v>323</v>
      </c>
      <c r="D42" s="108" t="s">
        <v>281</v>
      </c>
      <c r="E42" s="254"/>
      <c r="F42" s="241"/>
      <c r="G42" s="241"/>
      <c r="H42" s="241"/>
      <c r="I42" s="232"/>
      <c r="J42" s="232"/>
      <c r="K42" s="232"/>
      <c r="L42" s="232"/>
      <c r="M42" s="232"/>
      <c r="N42" s="232"/>
      <c r="O42" s="187"/>
      <c r="P42" s="232"/>
      <c r="Q42" s="235"/>
      <c r="R42" s="250"/>
      <c r="S42" s="293"/>
      <c r="V42" s="238"/>
    </row>
    <row r="43" spans="1:26" ht="29" x14ac:dyDescent="0.35">
      <c r="A43" s="197"/>
      <c r="B43" s="241"/>
      <c r="C43" s="81" t="s">
        <v>324</v>
      </c>
      <c r="D43" s="108" t="s">
        <v>289</v>
      </c>
      <c r="E43" s="254"/>
      <c r="F43" s="241"/>
      <c r="G43" s="241"/>
      <c r="H43" s="241"/>
      <c r="I43" s="232"/>
      <c r="J43" s="232"/>
      <c r="K43" s="232"/>
      <c r="L43" s="232"/>
      <c r="M43" s="232"/>
      <c r="N43" s="232"/>
      <c r="O43" s="187"/>
      <c r="P43" s="232"/>
      <c r="Q43" s="235"/>
      <c r="R43" s="250"/>
      <c r="S43" s="293"/>
      <c r="V43" s="238"/>
    </row>
    <row r="44" spans="1:26" ht="43.5" x14ac:dyDescent="0.35">
      <c r="A44" s="197"/>
      <c r="B44" s="241"/>
      <c r="C44" s="81" t="s">
        <v>325</v>
      </c>
      <c r="D44" s="108" t="s">
        <v>289</v>
      </c>
      <c r="E44" s="254"/>
      <c r="F44" s="241"/>
      <c r="G44" s="241"/>
      <c r="H44" s="241"/>
      <c r="I44" s="232"/>
      <c r="J44" s="232"/>
      <c r="K44" s="232"/>
      <c r="L44" s="232"/>
      <c r="M44" s="232"/>
      <c r="N44" s="232"/>
      <c r="O44" s="187"/>
      <c r="P44" s="232"/>
      <c r="Q44" s="235"/>
      <c r="R44" s="250"/>
      <c r="S44" s="293"/>
      <c r="V44" s="238"/>
    </row>
    <row r="45" spans="1:26" ht="29.5" thickBot="1" x14ac:dyDescent="0.4">
      <c r="A45" s="198"/>
      <c r="B45" s="242"/>
      <c r="C45" s="123" t="s">
        <v>326</v>
      </c>
      <c r="D45" s="108" t="s">
        <v>289</v>
      </c>
      <c r="E45" s="255"/>
      <c r="F45" s="242"/>
      <c r="G45" s="242"/>
      <c r="H45" s="242"/>
      <c r="I45" s="248"/>
      <c r="J45" s="248"/>
      <c r="K45" s="248"/>
      <c r="L45" s="248"/>
      <c r="M45" s="248"/>
      <c r="N45" s="248"/>
      <c r="O45" s="247"/>
      <c r="P45" s="248"/>
      <c r="Q45" s="258"/>
      <c r="R45" s="251"/>
      <c r="S45" s="293"/>
      <c r="V45" s="252"/>
    </row>
    <row r="46" spans="1:26" ht="29" x14ac:dyDescent="0.35">
      <c r="A46" s="196" t="s">
        <v>80</v>
      </c>
      <c r="B46" s="240" t="s">
        <v>100</v>
      </c>
      <c r="C46" s="122" t="s">
        <v>327</v>
      </c>
      <c r="D46" s="119" t="s">
        <v>289</v>
      </c>
      <c r="E46" s="253" t="s">
        <v>281</v>
      </c>
      <c r="F46" s="240">
        <f ca="1">COUNTIFS(INDIRECT("RAG!$C$"&amp;$V12&amp;":$BB$"&amp;$V12),F$11,RAG!$C$3:$BB$3,$B46)</f>
        <v>4</v>
      </c>
      <c r="G46" s="240">
        <f ca="1">COUNTIFS(INDIRECT("RAG!$C$"&amp;$V12&amp;":$BB$"&amp;$V12),G$11,RAG!$C$3:$BB$3,$B46)</f>
        <v>2</v>
      </c>
      <c r="H46" s="240">
        <f ca="1">COUNTIFS(INDIRECT("RAG!$C$"&amp;$V12&amp;":$BB$"&amp;$V12),H$11,RAG!$C$3:$BB$3,$B46)</f>
        <v>1</v>
      </c>
      <c r="I46" s="231" t="s">
        <v>282</v>
      </c>
      <c r="J46" s="231" t="s">
        <v>335</v>
      </c>
      <c r="K46" s="231" t="s">
        <v>284</v>
      </c>
      <c r="L46" s="231" t="s">
        <v>285</v>
      </c>
      <c r="M46" s="231" t="s">
        <v>286</v>
      </c>
      <c r="N46" s="231" t="s">
        <v>265</v>
      </c>
      <c r="O46" s="246" t="s">
        <v>730</v>
      </c>
      <c r="P46" s="277" t="s">
        <v>281</v>
      </c>
      <c r="Q46" s="234" t="s">
        <v>579</v>
      </c>
      <c r="R46" s="234" t="s">
        <v>312</v>
      </c>
      <c r="S46" s="293"/>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289</v>
      </c>
      <c r="E47" s="254"/>
      <c r="F47" s="241"/>
      <c r="G47" s="241"/>
      <c r="H47" s="241"/>
      <c r="I47" s="232"/>
      <c r="J47" s="232"/>
      <c r="K47" s="232"/>
      <c r="L47" s="232"/>
      <c r="M47" s="232"/>
      <c r="N47" s="232"/>
      <c r="O47" s="187"/>
      <c r="P47" s="278"/>
      <c r="Q47" s="235"/>
      <c r="R47" s="235"/>
      <c r="S47" s="293"/>
      <c r="V47" s="238"/>
    </row>
    <row r="48" spans="1:26" x14ac:dyDescent="0.35">
      <c r="A48" s="197"/>
      <c r="B48" s="241"/>
      <c r="C48" s="81" t="s">
        <v>329</v>
      </c>
      <c r="D48" s="108" t="s">
        <v>289</v>
      </c>
      <c r="E48" s="254"/>
      <c r="F48" s="241"/>
      <c r="G48" s="241"/>
      <c r="H48" s="241"/>
      <c r="I48" s="232"/>
      <c r="J48" s="232"/>
      <c r="K48" s="232"/>
      <c r="L48" s="232"/>
      <c r="M48" s="232"/>
      <c r="N48" s="232"/>
      <c r="O48" s="187"/>
      <c r="P48" s="278"/>
      <c r="Q48" s="235"/>
      <c r="R48" s="235"/>
      <c r="S48" s="293"/>
      <c r="V48" s="238"/>
    </row>
    <row r="49" spans="1:26" ht="14.5" customHeight="1" x14ac:dyDescent="0.35">
      <c r="A49" s="197"/>
      <c r="B49" s="241"/>
      <c r="C49" s="81" t="s">
        <v>330</v>
      </c>
      <c r="D49" s="108" t="s">
        <v>289</v>
      </c>
      <c r="E49" s="254"/>
      <c r="F49" s="241"/>
      <c r="G49" s="241"/>
      <c r="H49" s="241"/>
      <c r="I49" s="232"/>
      <c r="J49" s="232"/>
      <c r="K49" s="232"/>
      <c r="L49" s="232"/>
      <c r="M49" s="232"/>
      <c r="N49" s="232"/>
      <c r="O49" s="187"/>
      <c r="P49" s="278"/>
      <c r="Q49" s="235"/>
      <c r="R49" s="235"/>
      <c r="S49" s="293"/>
      <c r="V49" s="238"/>
    </row>
    <row r="50" spans="1:26" ht="110.5" customHeight="1" thickBot="1" x14ac:dyDescent="0.4">
      <c r="A50" s="198"/>
      <c r="B50" s="242"/>
      <c r="C50" s="123" t="s">
        <v>331</v>
      </c>
      <c r="D50" s="108" t="s">
        <v>289</v>
      </c>
      <c r="E50" s="255"/>
      <c r="F50" s="242"/>
      <c r="G50" s="242"/>
      <c r="H50" s="242"/>
      <c r="I50" s="248"/>
      <c r="J50" s="248"/>
      <c r="K50" s="248"/>
      <c r="L50" s="248"/>
      <c r="M50" s="248"/>
      <c r="N50" s="248"/>
      <c r="O50" s="247"/>
      <c r="P50" s="279"/>
      <c r="Q50" s="258"/>
      <c r="R50" s="258"/>
      <c r="S50" s="293"/>
      <c r="V50" s="252"/>
    </row>
    <row r="51" spans="1:26" ht="43.5" x14ac:dyDescent="0.35">
      <c r="A51" s="196" t="s">
        <v>81</v>
      </c>
      <c r="B51" s="240" t="s">
        <v>101</v>
      </c>
      <c r="C51" s="122" t="s">
        <v>332</v>
      </c>
      <c r="D51" s="119" t="s">
        <v>281</v>
      </c>
      <c r="E51" s="253" t="s">
        <v>281</v>
      </c>
      <c r="F51" s="240">
        <f ca="1">COUNTIFS(INDIRECT("RAG!$C$"&amp;$V12&amp;":$BB$"&amp;$V12),F$11,RAG!$C$3:$BB$3,$B51)</f>
        <v>2</v>
      </c>
      <c r="G51" s="240">
        <f ca="1">COUNTIFS(INDIRECT("RAG!$C$"&amp;$V12&amp;":$BB$"&amp;$V12),G$11,RAG!$C$3:$BB$3,$B51)</f>
        <v>0</v>
      </c>
      <c r="H51" s="240">
        <f ca="1">COUNTIFS(INDIRECT("RAG!$C$"&amp;$V12&amp;":$BB$"&amp;$V12),H$11,RAG!$C$3:$BB$3,$B51)</f>
        <v>2</v>
      </c>
      <c r="I51" s="265" t="s">
        <v>231</v>
      </c>
      <c r="J51" s="265" t="s">
        <v>231</v>
      </c>
      <c r="K51" s="265" t="s">
        <v>231</v>
      </c>
      <c r="L51" s="265" t="s">
        <v>231</v>
      </c>
      <c r="M51" s="265" t="s">
        <v>231</v>
      </c>
      <c r="N51" s="265" t="s">
        <v>262</v>
      </c>
      <c r="O51" s="246" t="s">
        <v>931</v>
      </c>
      <c r="P51" s="277" t="s">
        <v>289</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82.5" customHeight="1" thickBot="1" x14ac:dyDescent="0.4">
      <c r="A52" s="198"/>
      <c r="B52" s="242"/>
      <c r="C52" s="123" t="s">
        <v>333</v>
      </c>
      <c r="D52" s="108" t="s">
        <v>281</v>
      </c>
      <c r="E52" s="255"/>
      <c r="F52" s="242"/>
      <c r="G52" s="242"/>
      <c r="H52" s="242"/>
      <c r="I52" s="267"/>
      <c r="J52" s="267"/>
      <c r="K52" s="267"/>
      <c r="L52" s="267"/>
      <c r="M52" s="267"/>
      <c r="N52" s="267"/>
      <c r="O52" s="247"/>
      <c r="P52" s="279"/>
      <c r="Q52" s="258"/>
      <c r="R52" s="258"/>
      <c r="S52" s="293"/>
      <c r="V52" s="252"/>
    </row>
    <row r="53" spans="1:26" ht="29.15" customHeight="1" x14ac:dyDescent="0.35">
      <c r="A53" s="196" t="s">
        <v>83</v>
      </c>
      <c r="B53" s="240" t="s">
        <v>102</v>
      </c>
      <c r="C53" s="119" t="s">
        <v>334</v>
      </c>
      <c r="D53" s="119" t="s">
        <v>289</v>
      </c>
      <c r="E53" s="265" t="s">
        <v>281</v>
      </c>
      <c r="F53" s="259">
        <f ca="1">COUNTIFS(INDIRECT("RAG!$C$"&amp;$V12&amp;":$BB$"&amp;$V12),F$11,RAG!$C$3:$BB$3,$B53)</f>
        <v>1</v>
      </c>
      <c r="G53" s="259">
        <f ca="1">COUNTIFS(INDIRECT("RAG!$C$"&amp;$V12&amp;":$BB$"&amp;$V12),G$11,RAG!$C$3:$BB$3,$B53)</f>
        <v>0</v>
      </c>
      <c r="H53" s="259">
        <f ca="1">COUNTIFS(INDIRECT("RAG!$C$"&amp;$V12&amp;":$BB$"&amp;$V12),H$11,RAG!$C$3:$BB$3,$B53)</f>
        <v>0</v>
      </c>
      <c r="I53" s="231" t="s">
        <v>282</v>
      </c>
      <c r="J53" s="231" t="s">
        <v>335</v>
      </c>
      <c r="K53" s="231" t="s">
        <v>284</v>
      </c>
      <c r="L53" s="231" t="s">
        <v>285</v>
      </c>
      <c r="M53" s="231" t="s">
        <v>286</v>
      </c>
      <c r="N53" s="231" t="s">
        <v>264</v>
      </c>
      <c r="O53" s="246" t="s">
        <v>532</v>
      </c>
      <c r="P53" s="277" t="s">
        <v>281</v>
      </c>
      <c r="Q53" s="234" t="s">
        <v>528</v>
      </c>
      <c r="R53" s="249"/>
      <c r="S53" s="293"/>
      <c r="V53" s="237"/>
      <c r="Z53" t="str">
        <f>IF(R53&gt;0,B53&amp;":"&amp;R53&amp;"
","")</f>
        <v/>
      </c>
    </row>
    <row r="54" spans="1:26" x14ac:dyDescent="0.35">
      <c r="A54" s="197"/>
      <c r="B54" s="241"/>
      <c r="C54" s="108" t="s">
        <v>336</v>
      </c>
      <c r="D54" s="108" t="s">
        <v>289</v>
      </c>
      <c r="E54" s="266"/>
      <c r="F54" s="260"/>
      <c r="G54" s="260"/>
      <c r="H54" s="260"/>
      <c r="I54" s="232"/>
      <c r="J54" s="232"/>
      <c r="K54" s="232"/>
      <c r="L54" s="232"/>
      <c r="M54" s="232"/>
      <c r="N54" s="232"/>
      <c r="O54" s="187"/>
      <c r="P54" s="278"/>
      <c r="Q54" s="235"/>
      <c r="R54" s="250"/>
      <c r="S54" s="293"/>
      <c r="V54" s="238"/>
    </row>
    <row r="55" spans="1:26" x14ac:dyDescent="0.35">
      <c r="A55" s="197"/>
      <c r="B55" s="241"/>
      <c r="C55" s="127" t="s">
        <v>337</v>
      </c>
      <c r="D55" s="108" t="s">
        <v>289</v>
      </c>
      <c r="E55" s="266"/>
      <c r="F55" s="260"/>
      <c r="G55" s="260"/>
      <c r="H55" s="260"/>
      <c r="I55" s="232"/>
      <c r="J55" s="232"/>
      <c r="K55" s="232"/>
      <c r="L55" s="232"/>
      <c r="M55" s="232"/>
      <c r="N55" s="232"/>
      <c r="O55" s="187"/>
      <c r="P55" s="278"/>
      <c r="Q55" s="235"/>
      <c r="R55" s="250"/>
      <c r="S55" s="293"/>
      <c r="V55" s="238"/>
    </row>
    <row r="56" spans="1:26" x14ac:dyDescent="0.35">
      <c r="A56" s="197"/>
      <c r="B56" s="241"/>
      <c r="C56" s="108" t="s">
        <v>338</v>
      </c>
      <c r="D56" s="108" t="s">
        <v>289</v>
      </c>
      <c r="E56" s="266"/>
      <c r="F56" s="260"/>
      <c r="G56" s="260"/>
      <c r="H56" s="260"/>
      <c r="I56" s="232"/>
      <c r="J56" s="232"/>
      <c r="K56" s="232"/>
      <c r="L56" s="232"/>
      <c r="M56" s="232"/>
      <c r="N56" s="232"/>
      <c r="O56" s="187"/>
      <c r="P56" s="278"/>
      <c r="Q56" s="235"/>
      <c r="R56" s="250"/>
      <c r="S56" s="293"/>
      <c r="V56" s="238"/>
    </row>
    <row r="57" spans="1:26" ht="112" customHeight="1" thickBot="1" x14ac:dyDescent="0.4">
      <c r="A57" s="198"/>
      <c r="B57" s="242"/>
      <c r="C57" s="121" t="s">
        <v>339</v>
      </c>
      <c r="D57" s="108" t="s">
        <v>289</v>
      </c>
      <c r="E57" s="267"/>
      <c r="F57" s="261"/>
      <c r="G57" s="261"/>
      <c r="H57" s="261"/>
      <c r="I57" s="248"/>
      <c r="J57" s="248"/>
      <c r="K57" s="248"/>
      <c r="L57" s="248"/>
      <c r="M57" s="248"/>
      <c r="N57" s="248"/>
      <c r="O57" s="247"/>
      <c r="P57" s="279"/>
      <c r="Q57" s="258"/>
      <c r="R57" s="251"/>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0</v>
      </c>
      <c r="H58" s="259">
        <f ca="1">COUNTIFS(INDIRECT("RAG!$C$"&amp;$V12&amp;":$BB$"&amp;$V12),H$11,RAG!$C$3:$BB$3,$B58)</f>
        <v>2</v>
      </c>
      <c r="I58" s="231" t="s">
        <v>282</v>
      </c>
      <c r="J58" s="231" t="s">
        <v>335</v>
      </c>
      <c r="K58" s="231" t="s">
        <v>284</v>
      </c>
      <c r="L58" s="231" t="s">
        <v>285</v>
      </c>
      <c r="M58" s="231" t="s">
        <v>286</v>
      </c>
      <c r="N58" s="231" t="s">
        <v>261</v>
      </c>
      <c r="O58" s="246" t="s">
        <v>565</v>
      </c>
      <c r="P58" s="231" t="s">
        <v>289</v>
      </c>
      <c r="Q58" s="249"/>
      <c r="R58" s="234"/>
      <c r="S58" s="293"/>
      <c r="V58" s="237"/>
      <c r="Z58" t="str">
        <f>IF(R58&gt;0,B58&amp;":"&amp;R58&amp;"
","")</f>
        <v/>
      </c>
    </row>
    <row r="59" spans="1:26" ht="14.5" customHeight="1" x14ac:dyDescent="0.35">
      <c r="A59" s="197"/>
      <c r="B59" s="241"/>
      <c r="C59" s="109" t="s">
        <v>341</v>
      </c>
      <c r="D59" s="108" t="s">
        <v>289</v>
      </c>
      <c r="E59" s="266"/>
      <c r="F59" s="260"/>
      <c r="G59" s="260"/>
      <c r="H59" s="260"/>
      <c r="I59" s="232"/>
      <c r="J59" s="232"/>
      <c r="K59" s="232"/>
      <c r="L59" s="232"/>
      <c r="M59" s="232"/>
      <c r="N59" s="232"/>
      <c r="O59" s="187"/>
      <c r="P59" s="232"/>
      <c r="Q59" s="250"/>
      <c r="R59" s="235"/>
      <c r="S59" s="293"/>
      <c r="V59" s="238"/>
    </row>
    <row r="60" spans="1:26" ht="64" customHeight="1" thickBot="1" x14ac:dyDescent="0.4">
      <c r="A60" s="198"/>
      <c r="B60" s="242"/>
      <c r="C60" s="129" t="s">
        <v>342</v>
      </c>
      <c r="D60" s="108" t="s">
        <v>289</v>
      </c>
      <c r="E60" s="267"/>
      <c r="F60" s="261"/>
      <c r="G60" s="261"/>
      <c r="H60" s="261"/>
      <c r="I60" s="248"/>
      <c r="J60" s="248"/>
      <c r="K60" s="248"/>
      <c r="L60" s="248"/>
      <c r="M60" s="248"/>
      <c r="N60" s="248"/>
      <c r="O60" s="247"/>
      <c r="P60" s="248"/>
      <c r="Q60" s="251"/>
      <c r="R60" s="258"/>
      <c r="S60" s="293"/>
      <c r="V60" s="252"/>
    </row>
    <row r="61" spans="1:26" ht="14.5" customHeight="1" x14ac:dyDescent="0.35">
      <c r="A61" s="196" t="s">
        <v>85</v>
      </c>
      <c r="B61" s="240" t="s">
        <v>104</v>
      </c>
      <c r="C61" s="119" t="s">
        <v>343</v>
      </c>
      <c r="D61" s="119" t="s">
        <v>281</v>
      </c>
      <c r="E61" s="265" t="s">
        <v>281</v>
      </c>
      <c r="F61" s="259">
        <f ca="1">COUNTIFS(INDIRECT("RAG!$C$"&amp;$V12&amp;":$BB$"&amp;$V12),F$11,RAG!$C$3:$BB$3,$B61)</f>
        <v>2</v>
      </c>
      <c r="G61" s="259">
        <f ca="1">COUNTIFS(INDIRECT("RAG!$C$"&amp;$V12&amp;":$BB$"&amp;$V12),G$11,RAG!$C$3:$BB$3,$B61)</f>
        <v>0</v>
      </c>
      <c r="H61" s="259">
        <f ca="1">COUNTIFS(INDIRECT("RAG!$C$"&amp;$V12&amp;":$BB$"&amp;$V12),H$11,RAG!$C$3:$BB$3,$B61)</f>
        <v>3</v>
      </c>
      <c r="I61" s="231" t="s">
        <v>231</v>
      </c>
      <c r="J61" s="231" t="s">
        <v>231</v>
      </c>
      <c r="K61" s="231" t="s">
        <v>231</v>
      </c>
      <c r="L61" s="231" t="s">
        <v>231</v>
      </c>
      <c r="M61" s="231" t="s">
        <v>231</v>
      </c>
      <c r="N61" s="231" t="s">
        <v>262</v>
      </c>
      <c r="O61" s="246" t="s">
        <v>877</v>
      </c>
      <c r="P61" s="231" t="s">
        <v>289</v>
      </c>
      <c r="Q61" s="271"/>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289</v>
      </c>
      <c r="E62" s="266"/>
      <c r="F62" s="260"/>
      <c r="G62" s="260"/>
      <c r="H62" s="260"/>
      <c r="I62" s="232"/>
      <c r="J62" s="232"/>
      <c r="K62" s="232"/>
      <c r="L62" s="232"/>
      <c r="M62" s="232"/>
      <c r="N62" s="232"/>
      <c r="O62" s="187"/>
      <c r="P62" s="232"/>
      <c r="Q62" s="272"/>
      <c r="R62" s="272"/>
      <c r="S62" s="293"/>
      <c r="V62" s="275"/>
    </row>
    <row r="63" spans="1:26" x14ac:dyDescent="0.35">
      <c r="A63" s="197"/>
      <c r="B63" s="241"/>
      <c r="C63" s="108" t="s">
        <v>345</v>
      </c>
      <c r="D63" s="108" t="s">
        <v>281</v>
      </c>
      <c r="E63" s="266"/>
      <c r="F63" s="260"/>
      <c r="G63" s="260"/>
      <c r="H63" s="260"/>
      <c r="I63" s="232"/>
      <c r="J63" s="232"/>
      <c r="K63" s="232"/>
      <c r="L63" s="232"/>
      <c r="M63" s="232"/>
      <c r="N63" s="232"/>
      <c r="O63" s="187"/>
      <c r="P63" s="232"/>
      <c r="Q63" s="272"/>
      <c r="R63" s="272"/>
      <c r="S63" s="293"/>
      <c r="V63" s="275"/>
    </row>
    <row r="64" spans="1:26" x14ac:dyDescent="0.35">
      <c r="A64" s="197"/>
      <c r="B64" s="241"/>
      <c r="C64" s="108" t="s">
        <v>346</v>
      </c>
      <c r="D64" s="108" t="s">
        <v>281</v>
      </c>
      <c r="E64" s="266"/>
      <c r="F64" s="260"/>
      <c r="G64" s="260"/>
      <c r="H64" s="260"/>
      <c r="I64" s="232"/>
      <c r="J64" s="232"/>
      <c r="K64" s="232"/>
      <c r="L64" s="232"/>
      <c r="M64" s="232"/>
      <c r="N64" s="232"/>
      <c r="O64" s="187"/>
      <c r="P64" s="232"/>
      <c r="Q64" s="272"/>
      <c r="R64" s="272"/>
      <c r="S64" s="293"/>
      <c r="V64" s="275"/>
    </row>
    <row r="65" spans="1:26" x14ac:dyDescent="0.35">
      <c r="A65" s="197"/>
      <c r="B65" s="241"/>
      <c r="C65" s="108" t="s">
        <v>347</v>
      </c>
      <c r="D65" s="108" t="s">
        <v>289</v>
      </c>
      <c r="E65" s="266"/>
      <c r="F65" s="260"/>
      <c r="G65" s="260"/>
      <c r="H65" s="260"/>
      <c r="I65" s="232"/>
      <c r="J65" s="232"/>
      <c r="K65" s="232"/>
      <c r="L65" s="232"/>
      <c r="M65" s="232"/>
      <c r="N65" s="232"/>
      <c r="O65" s="187"/>
      <c r="P65" s="232"/>
      <c r="Q65" s="272"/>
      <c r="R65" s="272"/>
      <c r="S65" s="293"/>
      <c r="V65" s="275"/>
    </row>
    <row r="66" spans="1:26" x14ac:dyDescent="0.35">
      <c r="A66" s="197"/>
      <c r="B66" s="241"/>
      <c r="C66" s="108" t="s">
        <v>348</v>
      </c>
      <c r="D66" s="108" t="s">
        <v>289</v>
      </c>
      <c r="E66" s="266"/>
      <c r="F66" s="260"/>
      <c r="G66" s="260"/>
      <c r="H66" s="260"/>
      <c r="I66" s="232"/>
      <c r="J66" s="232"/>
      <c r="K66" s="232"/>
      <c r="L66" s="232"/>
      <c r="M66" s="232"/>
      <c r="N66" s="232"/>
      <c r="O66" s="187"/>
      <c r="P66" s="232"/>
      <c r="Q66" s="272"/>
      <c r="R66" s="272"/>
      <c r="S66" s="293"/>
      <c r="V66" s="275"/>
    </row>
    <row r="67" spans="1:26" ht="29" x14ac:dyDescent="0.35">
      <c r="A67" s="197"/>
      <c r="B67" s="241"/>
      <c r="C67" s="108" t="s">
        <v>349</v>
      </c>
      <c r="D67" s="108" t="s">
        <v>289</v>
      </c>
      <c r="E67" s="266"/>
      <c r="F67" s="260"/>
      <c r="G67" s="260"/>
      <c r="H67" s="260"/>
      <c r="I67" s="232"/>
      <c r="J67" s="232"/>
      <c r="K67" s="232"/>
      <c r="L67" s="232"/>
      <c r="M67" s="232"/>
      <c r="N67" s="232"/>
      <c r="O67" s="187"/>
      <c r="P67" s="232"/>
      <c r="Q67" s="272"/>
      <c r="R67" s="272"/>
      <c r="S67" s="293"/>
      <c r="V67" s="275"/>
    </row>
    <row r="68" spans="1:26" ht="15" thickBot="1" x14ac:dyDescent="0.4">
      <c r="A68" s="198"/>
      <c r="B68" s="242"/>
      <c r="C68" s="121" t="s">
        <v>350</v>
      </c>
      <c r="D68" s="108" t="s">
        <v>281</v>
      </c>
      <c r="E68" s="267"/>
      <c r="F68" s="261"/>
      <c r="G68" s="261"/>
      <c r="H68" s="261"/>
      <c r="I68" s="248"/>
      <c r="J68" s="248"/>
      <c r="K68" s="248"/>
      <c r="L68" s="248"/>
      <c r="M68" s="248"/>
      <c r="N68" s="248"/>
      <c r="O68" s="247"/>
      <c r="P68" s="248"/>
      <c r="Q68" s="273"/>
      <c r="R68" s="273"/>
      <c r="S68" s="293"/>
      <c r="V68" s="276"/>
    </row>
    <row r="69" spans="1:26" x14ac:dyDescent="0.35">
      <c r="A69" s="196" t="s">
        <v>599</v>
      </c>
      <c r="B69" s="240" t="s">
        <v>105</v>
      </c>
      <c r="C69" s="124" t="s">
        <v>738</v>
      </c>
      <c r="D69" s="119" t="s">
        <v>289</v>
      </c>
      <c r="E69" s="265" t="s">
        <v>281</v>
      </c>
      <c r="F69" s="259">
        <f ca="1">COUNTIFS(INDIRECT("RAG!$C$"&amp;$V12&amp;":$BB$"&amp;$V12),F$11,RAG!$C$3:$BB$3,$B69)</f>
        <v>4</v>
      </c>
      <c r="G69" s="259">
        <f ca="1">COUNTIFS(INDIRECT("RAG!$C$"&amp;$V12&amp;":$BB$"&amp;$V12),G$11,RAG!$C$3:$BB$3,$B69)</f>
        <v>0</v>
      </c>
      <c r="H69" s="259">
        <f ca="1">COUNTIFS(INDIRECT("RAG!$C$"&amp;$V12&amp;":$BB$"&amp;$V12),H$11,RAG!$C$3:$BB$3,$B69)</f>
        <v>2</v>
      </c>
      <c r="I69" s="231" t="s">
        <v>282</v>
      </c>
      <c r="J69" s="231" t="s">
        <v>335</v>
      </c>
      <c r="K69" s="231" t="s">
        <v>284</v>
      </c>
      <c r="L69" s="231" t="s">
        <v>285</v>
      </c>
      <c r="M69" s="231" t="s">
        <v>286</v>
      </c>
      <c r="N69" s="231" t="s">
        <v>264</v>
      </c>
      <c r="O69" s="262" t="s">
        <v>934</v>
      </c>
      <c r="P69" s="231" t="s">
        <v>281</v>
      </c>
      <c r="Q69" s="234" t="s">
        <v>351</v>
      </c>
      <c r="R69" s="234"/>
      <c r="S69" s="293"/>
      <c r="V69" s="237"/>
      <c r="Z69" t="str">
        <f>IF(R69&gt;0,B69&amp;":"&amp;R69&amp;"
","")</f>
        <v/>
      </c>
    </row>
    <row r="70" spans="1:26" x14ac:dyDescent="0.35">
      <c r="A70" s="197"/>
      <c r="B70" s="241"/>
      <c r="C70" s="125" t="s">
        <v>352</v>
      </c>
      <c r="D70" s="108" t="s">
        <v>289</v>
      </c>
      <c r="E70" s="266"/>
      <c r="F70" s="260"/>
      <c r="G70" s="260"/>
      <c r="H70" s="260"/>
      <c r="I70" s="232"/>
      <c r="J70" s="232"/>
      <c r="K70" s="232"/>
      <c r="L70" s="232"/>
      <c r="M70" s="232"/>
      <c r="N70" s="232"/>
      <c r="O70" s="263"/>
      <c r="P70" s="232"/>
      <c r="Q70" s="235"/>
      <c r="R70" s="235"/>
      <c r="S70" s="293"/>
      <c r="V70" s="238"/>
    </row>
    <row r="71" spans="1:26" ht="29" x14ac:dyDescent="0.35">
      <c r="A71" s="197"/>
      <c r="B71" s="241"/>
      <c r="C71" s="125" t="s">
        <v>353</v>
      </c>
      <c r="D71" s="108" t="s">
        <v>289</v>
      </c>
      <c r="E71" s="266"/>
      <c r="F71" s="260"/>
      <c r="G71" s="260"/>
      <c r="H71" s="260"/>
      <c r="I71" s="232"/>
      <c r="J71" s="232"/>
      <c r="K71" s="232"/>
      <c r="L71" s="232"/>
      <c r="M71" s="232"/>
      <c r="N71" s="232"/>
      <c r="O71" s="263"/>
      <c r="P71" s="232"/>
      <c r="Q71" s="235"/>
      <c r="R71" s="235"/>
      <c r="S71" s="293"/>
      <c r="V71" s="238"/>
    </row>
    <row r="72" spans="1:26" x14ac:dyDescent="0.35">
      <c r="A72" s="197"/>
      <c r="B72" s="241"/>
      <c r="C72" s="125" t="s">
        <v>354</v>
      </c>
      <c r="D72" s="108" t="s">
        <v>289</v>
      </c>
      <c r="E72" s="266"/>
      <c r="F72" s="260"/>
      <c r="G72" s="260"/>
      <c r="H72" s="260"/>
      <c r="I72" s="232"/>
      <c r="J72" s="232"/>
      <c r="K72" s="232"/>
      <c r="L72" s="232"/>
      <c r="M72" s="232"/>
      <c r="N72" s="232"/>
      <c r="O72" s="263"/>
      <c r="P72" s="232"/>
      <c r="Q72" s="235"/>
      <c r="R72" s="235"/>
      <c r="S72" s="293"/>
      <c r="V72" s="238"/>
    </row>
    <row r="73" spans="1:26" x14ac:dyDescent="0.35">
      <c r="A73" s="197"/>
      <c r="B73" s="241"/>
      <c r="C73" s="125" t="s">
        <v>739</v>
      </c>
      <c r="D73" s="108" t="s">
        <v>289</v>
      </c>
      <c r="E73" s="266"/>
      <c r="F73" s="260"/>
      <c r="G73" s="260"/>
      <c r="H73" s="260"/>
      <c r="I73" s="232"/>
      <c r="J73" s="232"/>
      <c r="K73" s="232"/>
      <c r="L73" s="232"/>
      <c r="M73" s="232"/>
      <c r="N73" s="232"/>
      <c r="O73" s="263"/>
      <c r="P73" s="232"/>
      <c r="Q73" s="235"/>
      <c r="R73" s="235"/>
      <c r="S73" s="293"/>
      <c r="V73" s="238"/>
    </row>
    <row r="74" spans="1:26" x14ac:dyDescent="0.35">
      <c r="A74" s="197"/>
      <c r="B74" s="241"/>
      <c r="C74" s="125" t="s">
        <v>355</v>
      </c>
      <c r="D74" s="108" t="s">
        <v>289</v>
      </c>
      <c r="E74" s="266"/>
      <c r="F74" s="260"/>
      <c r="G74" s="260"/>
      <c r="H74" s="260"/>
      <c r="I74" s="232"/>
      <c r="J74" s="232"/>
      <c r="K74" s="232"/>
      <c r="L74" s="232"/>
      <c r="M74" s="232"/>
      <c r="N74" s="232"/>
      <c r="O74" s="263"/>
      <c r="P74" s="232"/>
      <c r="Q74" s="235"/>
      <c r="R74" s="235"/>
      <c r="S74" s="293"/>
      <c r="V74" s="238"/>
    </row>
    <row r="75" spans="1:26" ht="56.5" customHeight="1" thickBot="1" x14ac:dyDescent="0.4">
      <c r="A75" s="198"/>
      <c r="B75" s="242"/>
      <c r="C75" s="126" t="s">
        <v>356</v>
      </c>
      <c r="D75" s="108" t="s">
        <v>289</v>
      </c>
      <c r="E75" s="267"/>
      <c r="F75" s="261"/>
      <c r="G75" s="261"/>
      <c r="H75" s="261"/>
      <c r="I75" s="248"/>
      <c r="J75" s="248"/>
      <c r="K75" s="248"/>
      <c r="L75" s="248"/>
      <c r="M75" s="248"/>
      <c r="N75" s="248"/>
      <c r="O75" s="264"/>
      <c r="P75" s="248"/>
      <c r="Q75" s="258"/>
      <c r="R75" s="258"/>
      <c r="S75" s="293"/>
      <c r="V75" s="252"/>
    </row>
    <row r="76" spans="1:26" x14ac:dyDescent="0.35">
      <c r="A76" s="196" t="s">
        <v>87</v>
      </c>
      <c r="B76" s="240" t="s">
        <v>106</v>
      </c>
      <c r="C76" s="124" t="s">
        <v>357</v>
      </c>
      <c r="D76" s="119" t="s">
        <v>281</v>
      </c>
      <c r="E76" s="265" t="s">
        <v>281</v>
      </c>
      <c r="F76" s="259">
        <f ca="1">COUNTIFS(INDIRECT("RAG!$C$"&amp;$V12&amp;":$BB$"&amp;$V12),F$11,RAG!$C$3:$BB$3,$B76)</f>
        <v>2</v>
      </c>
      <c r="G76" s="259">
        <f ca="1">COUNTIFS(INDIRECT("RAG!$C$"&amp;$V12&amp;":$BB$"&amp;$V12),G$11,RAG!$C$3:$BB$3,$B76)</f>
        <v>0</v>
      </c>
      <c r="H76" s="259">
        <f ca="1">COUNTIFS(INDIRECT("RAG!$C$"&amp;$V12&amp;":$BB$"&amp;$V12),H$11,RAG!$C$3:$BB$3,$B76)</f>
        <v>2</v>
      </c>
      <c r="I76" s="231" t="s">
        <v>282</v>
      </c>
      <c r="J76" s="231" t="s">
        <v>335</v>
      </c>
      <c r="K76" s="231" t="s">
        <v>284</v>
      </c>
      <c r="L76" s="231" t="s">
        <v>285</v>
      </c>
      <c r="M76" s="231" t="s">
        <v>286</v>
      </c>
      <c r="N76" s="231" t="s">
        <v>265</v>
      </c>
      <c r="O76" s="268" t="s">
        <v>443</v>
      </c>
      <c r="P76" s="231" t="s">
        <v>281</v>
      </c>
      <c r="Q76" s="234" t="s">
        <v>916</v>
      </c>
      <c r="R76" s="249"/>
      <c r="S76" s="293"/>
      <c r="V76" s="237"/>
      <c r="Z76" t="str">
        <f>IF(R76&gt;0,B76&amp;":"&amp;R76&amp;"
","")</f>
        <v/>
      </c>
    </row>
    <row r="77" spans="1:26" x14ac:dyDescent="0.35">
      <c r="A77" s="197"/>
      <c r="B77" s="241"/>
      <c r="C77" s="125" t="s">
        <v>359</v>
      </c>
      <c r="D77" s="108" t="s">
        <v>289</v>
      </c>
      <c r="E77" s="266"/>
      <c r="F77" s="260"/>
      <c r="G77" s="260"/>
      <c r="H77" s="260"/>
      <c r="I77" s="232"/>
      <c r="J77" s="232"/>
      <c r="K77" s="232"/>
      <c r="L77" s="232"/>
      <c r="M77" s="232"/>
      <c r="N77" s="232"/>
      <c r="O77" s="269"/>
      <c r="P77" s="232"/>
      <c r="Q77" s="235"/>
      <c r="R77" s="250"/>
      <c r="S77" s="293"/>
      <c r="V77" s="238"/>
    </row>
    <row r="78" spans="1:26" x14ac:dyDescent="0.35">
      <c r="A78" s="197"/>
      <c r="B78" s="241"/>
      <c r="C78" s="125" t="s">
        <v>360</v>
      </c>
      <c r="D78" s="108" t="s">
        <v>289</v>
      </c>
      <c r="E78" s="266"/>
      <c r="F78" s="260"/>
      <c r="G78" s="260"/>
      <c r="H78" s="260"/>
      <c r="I78" s="232"/>
      <c r="J78" s="232"/>
      <c r="K78" s="232"/>
      <c r="L78" s="232"/>
      <c r="M78" s="232"/>
      <c r="N78" s="232"/>
      <c r="O78" s="269"/>
      <c r="P78" s="232"/>
      <c r="Q78" s="235"/>
      <c r="R78" s="250"/>
      <c r="S78" s="293"/>
      <c r="V78" s="238"/>
    </row>
    <row r="79" spans="1:26" x14ac:dyDescent="0.35">
      <c r="A79" s="197"/>
      <c r="B79" s="241"/>
      <c r="C79" s="125" t="s">
        <v>361</v>
      </c>
      <c r="D79" s="108" t="s">
        <v>289</v>
      </c>
      <c r="E79" s="266"/>
      <c r="F79" s="260"/>
      <c r="G79" s="260"/>
      <c r="H79" s="260"/>
      <c r="I79" s="232"/>
      <c r="J79" s="232"/>
      <c r="K79" s="232"/>
      <c r="L79" s="232"/>
      <c r="M79" s="232"/>
      <c r="N79" s="232"/>
      <c r="O79" s="269"/>
      <c r="P79" s="232"/>
      <c r="Q79" s="235"/>
      <c r="R79" s="250"/>
      <c r="S79" s="293"/>
      <c r="V79" s="238"/>
    </row>
    <row r="80" spans="1:26" ht="47" customHeight="1" thickBot="1" x14ac:dyDescent="0.4">
      <c r="A80" s="198"/>
      <c r="B80" s="242"/>
      <c r="C80" s="130" t="s">
        <v>362</v>
      </c>
      <c r="D80" s="108" t="s">
        <v>289</v>
      </c>
      <c r="E80" s="267"/>
      <c r="F80" s="261"/>
      <c r="G80" s="261"/>
      <c r="H80" s="261"/>
      <c r="I80" s="248"/>
      <c r="J80" s="248"/>
      <c r="K80" s="248"/>
      <c r="L80" s="248"/>
      <c r="M80" s="248"/>
      <c r="N80" s="248"/>
      <c r="O80" s="270"/>
      <c r="P80" s="248"/>
      <c r="Q80" s="258"/>
      <c r="R80" s="251"/>
      <c r="S80" s="293"/>
      <c r="V80" s="252"/>
    </row>
    <row r="81" spans="1:26" ht="14.5" customHeight="1" x14ac:dyDescent="0.35">
      <c r="A81" s="199" t="s">
        <v>91</v>
      </c>
      <c r="B81" s="240" t="s">
        <v>107</v>
      </c>
      <c r="C81" s="124" t="s">
        <v>363</v>
      </c>
      <c r="D81" s="119" t="s">
        <v>281</v>
      </c>
      <c r="E81" s="253" t="s">
        <v>281</v>
      </c>
      <c r="F81" s="240">
        <f ca="1">COUNTIFS(INDIRECT("RAG!$C$"&amp;$V12&amp;":$BB$"&amp;$V12),F$11,RAG!$C$3:$BB$3,$B81)</f>
        <v>1</v>
      </c>
      <c r="G81" s="240">
        <f ca="1">COUNTIFS(INDIRECT("RAG!$C$"&amp;$V12&amp;":$BB$"&amp;$V12),G$11,RAG!$C$3:$BB$3,$B81)</f>
        <v>2</v>
      </c>
      <c r="H81" s="240">
        <f ca="1">COUNTIFS(INDIRECT("RAG!$C$"&amp;$V12&amp;":$BB$"&amp;$V12),H$11,RAG!$C$3:$BB$3,$B81)</f>
        <v>2</v>
      </c>
      <c r="I81" s="231" t="s">
        <v>282</v>
      </c>
      <c r="J81" s="231" t="s">
        <v>335</v>
      </c>
      <c r="K81" s="231" t="s">
        <v>284</v>
      </c>
      <c r="L81" s="231" t="s">
        <v>285</v>
      </c>
      <c r="M81" s="231" t="s">
        <v>286</v>
      </c>
      <c r="N81" s="231" t="s">
        <v>265</v>
      </c>
      <c r="O81" s="246" t="s">
        <v>444</v>
      </c>
      <c r="P81" s="231" t="s">
        <v>281</v>
      </c>
      <c r="Q81" s="234" t="s">
        <v>935</v>
      </c>
      <c r="R81" s="249"/>
      <c r="S81" s="293"/>
      <c r="V81" s="237"/>
      <c r="Z81" t="str">
        <f>IF(R81&gt;0,B81&amp;":"&amp;R81&amp;"
","")</f>
        <v/>
      </c>
    </row>
    <row r="82" spans="1:26" x14ac:dyDescent="0.35">
      <c r="A82" s="201"/>
      <c r="B82" s="241"/>
      <c r="C82" s="125" t="s">
        <v>364</v>
      </c>
      <c r="D82" s="108" t="s">
        <v>289</v>
      </c>
      <c r="E82" s="254"/>
      <c r="F82" s="241"/>
      <c r="G82" s="241"/>
      <c r="H82" s="241"/>
      <c r="I82" s="232"/>
      <c r="J82" s="232"/>
      <c r="K82" s="232"/>
      <c r="L82" s="232"/>
      <c r="M82" s="232"/>
      <c r="N82" s="232"/>
      <c r="O82" s="187"/>
      <c r="P82" s="232"/>
      <c r="Q82" s="235"/>
      <c r="R82" s="250"/>
      <c r="S82" s="293"/>
      <c r="V82" s="238"/>
    </row>
    <row r="83" spans="1:26" x14ac:dyDescent="0.35">
      <c r="A83" s="201"/>
      <c r="B83" s="241"/>
      <c r="C83" s="125" t="s">
        <v>365</v>
      </c>
      <c r="D83" s="108" t="s">
        <v>289</v>
      </c>
      <c r="E83" s="254"/>
      <c r="F83" s="241"/>
      <c r="G83" s="241"/>
      <c r="H83" s="241"/>
      <c r="I83" s="232"/>
      <c r="J83" s="232"/>
      <c r="K83" s="232"/>
      <c r="L83" s="232"/>
      <c r="M83" s="232"/>
      <c r="N83" s="232"/>
      <c r="O83" s="187"/>
      <c r="P83" s="232"/>
      <c r="Q83" s="235"/>
      <c r="R83" s="250"/>
      <c r="S83" s="293"/>
      <c r="V83" s="238"/>
    </row>
    <row r="84" spans="1:26" x14ac:dyDescent="0.35">
      <c r="A84" s="201"/>
      <c r="B84" s="241"/>
      <c r="C84" s="131" t="s">
        <v>366</v>
      </c>
      <c r="D84" s="108" t="s">
        <v>289</v>
      </c>
      <c r="E84" s="254"/>
      <c r="F84" s="241"/>
      <c r="G84" s="241"/>
      <c r="H84" s="241"/>
      <c r="I84" s="232"/>
      <c r="J84" s="232"/>
      <c r="K84" s="232"/>
      <c r="L84" s="232"/>
      <c r="M84" s="232"/>
      <c r="N84" s="232"/>
      <c r="O84" s="187"/>
      <c r="P84" s="232"/>
      <c r="Q84" s="235"/>
      <c r="R84" s="250"/>
      <c r="S84" s="293"/>
      <c r="V84" s="238"/>
    </row>
    <row r="85" spans="1:26" ht="29" x14ac:dyDescent="0.35">
      <c r="A85" s="201"/>
      <c r="B85" s="241"/>
      <c r="C85" s="131" t="s">
        <v>367</v>
      </c>
      <c r="D85" s="108" t="s">
        <v>289</v>
      </c>
      <c r="E85" s="254"/>
      <c r="F85" s="241"/>
      <c r="G85" s="241"/>
      <c r="H85" s="241"/>
      <c r="I85" s="232"/>
      <c r="J85" s="232"/>
      <c r="K85" s="232"/>
      <c r="L85" s="232"/>
      <c r="M85" s="232"/>
      <c r="N85" s="232"/>
      <c r="O85" s="187"/>
      <c r="P85" s="232"/>
      <c r="Q85" s="235"/>
      <c r="R85" s="250"/>
      <c r="S85" s="293"/>
      <c r="V85" s="238"/>
    </row>
    <row r="86" spans="1:26" ht="29" x14ac:dyDescent="0.35">
      <c r="A86" s="201"/>
      <c r="B86" s="241"/>
      <c r="C86" s="131" t="s">
        <v>368</v>
      </c>
      <c r="D86" s="108" t="s">
        <v>281</v>
      </c>
      <c r="E86" s="254"/>
      <c r="F86" s="241"/>
      <c r="G86" s="241"/>
      <c r="H86" s="241"/>
      <c r="I86" s="232"/>
      <c r="J86" s="232"/>
      <c r="K86" s="232"/>
      <c r="L86" s="232"/>
      <c r="M86" s="232"/>
      <c r="N86" s="232"/>
      <c r="O86" s="187"/>
      <c r="P86" s="232"/>
      <c r="Q86" s="235"/>
      <c r="R86" s="250"/>
      <c r="S86" s="293"/>
      <c r="V86" s="238"/>
    </row>
    <row r="87" spans="1:26" ht="15" thickBot="1" x14ac:dyDescent="0.4">
      <c r="A87" s="200"/>
      <c r="B87" s="242"/>
      <c r="C87" s="129" t="s">
        <v>369</v>
      </c>
      <c r="D87" s="108" t="s">
        <v>289</v>
      </c>
      <c r="E87" s="255"/>
      <c r="F87" s="242"/>
      <c r="G87" s="242"/>
      <c r="H87" s="242"/>
      <c r="I87" s="248"/>
      <c r="J87" s="248"/>
      <c r="K87" s="248"/>
      <c r="L87" s="248"/>
      <c r="M87" s="248"/>
      <c r="N87" s="248"/>
      <c r="O87" s="247"/>
      <c r="P87" s="248"/>
      <c r="Q87" s="258"/>
      <c r="R87" s="251"/>
      <c r="S87" s="293"/>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31" t="s">
        <v>231</v>
      </c>
      <c r="J88" s="231" t="s">
        <v>231</v>
      </c>
      <c r="K88" s="231" t="s">
        <v>231</v>
      </c>
      <c r="L88" s="231" t="s">
        <v>231</v>
      </c>
      <c r="M88" s="231" t="s">
        <v>231</v>
      </c>
      <c r="N88" s="231"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32"/>
      <c r="J89" s="232"/>
      <c r="K89" s="232"/>
      <c r="L89" s="232"/>
      <c r="M89" s="232"/>
      <c r="N89" s="232"/>
      <c r="O89" s="187"/>
      <c r="P89" s="232"/>
      <c r="Q89" s="235"/>
      <c r="R89" s="235"/>
      <c r="S89" s="293"/>
      <c r="V89" s="238"/>
    </row>
    <row r="90" spans="1:26" x14ac:dyDescent="0.35">
      <c r="A90" s="201"/>
      <c r="B90" s="241"/>
      <c r="C90" s="131" t="s">
        <v>373</v>
      </c>
      <c r="D90" s="108" t="s">
        <v>289</v>
      </c>
      <c r="E90" s="254"/>
      <c r="F90" s="241"/>
      <c r="G90" s="241"/>
      <c r="H90" s="241"/>
      <c r="I90" s="232"/>
      <c r="J90" s="232"/>
      <c r="K90" s="232"/>
      <c r="L90" s="232"/>
      <c r="M90" s="232"/>
      <c r="N90" s="232"/>
      <c r="O90" s="187"/>
      <c r="P90" s="232"/>
      <c r="Q90" s="235"/>
      <c r="R90" s="235"/>
      <c r="S90" s="293"/>
      <c r="V90" s="238"/>
    </row>
    <row r="91" spans="1:26" ht="93.65" customHeight="1" thickBot="1" x14ac:dyDescent="0.4">
      <c r="A91" s="202"/>
      <c r="B91" s="242"/>
      <c r="C91" s="133" t="s">
        <v>374</v>
      </c>
      <c r="D91" s="143" t="s">
        <v>281</v>
      </c>
      <c r="E91" s="255"/>
      <c r="F91" s="242"/>
      <c r="G91" s="242"/>
      <c r="H91" s="242"/>
      <c r="I91" s="233"/>
      <c r="J91" s="233"/>
      <c r="K91" s="233"/>
      <c r="L91" s="233"/>
      <c r="M91" s="233"/>
      <c r="N91" s="233"/>
      <c r="O91" s="257"/>
      <c r="P91" s="233"/>
      <c r="Q91" s="236"/>
      <c r="R91" s="236"/>
      <c r="S91" s="293"/>
      <c r="V91" s="239"/>
      <c r="W91" s="120" t="str">
        <f>IF(N91='[4]Drop downs'!$G$2,B91&amp;": "&amp;O91&amp;""," ")</f>
        <v xml:space="preserve"> </v>
      </c>
      <c r="X91" s="120"/>
    </row>
    <row r="92" spans="1:26" x14ac:dyDescent="0.35">
      <c r="E92" s="156"/>
      <c r="F92" s="156"/>
      <c r="G92" s="156"/>
      <c r="H92" s="156"/>
      <c r="I92" s="156"/>
      <c r="J92" s="156"/>
      <c r="K92" s="156"/>
      <c r="L92" s="156"/>
      <c r="M92" s="156"/>
      <c r="N92" s="156"/>
      <c r="O92" s="156"/>
      <c r="P92" s="156"/>
      <c r="Q92" s="156"/>
      <c r="R92" s="156"/>
    </row>
    <row r="93" spans="1:26" x14ac:dyDescent="0.35">
      <c r="E93" s="156"/>
      <c r="F93" s="156"/>
      <c r="G93" s="156"/>
      <c r="H93" s="156"/>
      <c r="I93" s="156"/>
      <c r="J93" s="156"/>
      <c r="K93" s="156"/>
      <c r="L93" s="156"/>
      <c r="M93" s="156"/>
      <c r="N93" s="156"/>
      <c r="O93" s="156"/>
      <c r="P93" s="156"/>
      <c r="Q93" s="156"/>
      <c r="R93" s="156"/>
    </row>
    <row r="94" spans="1:26" s="111" customFormat="1" x14ac:dyDescent="0.35">
      <c r="A94"/>
      <c r="B94"/>
      <c r="C94"/>
      <c r="D94"/>
      <c r="E94" s="156"/>
      <c r="F94" s="156"/>
      <c r="G94" s="156"/>
      <c r="H94" s="156"/>
      <c r="I94" s="156"/>
      <c r="J94" s="156"/>
      <c r="K94" s="156"/>
      <c r="L94" s="156"/>
      <c r="M94" s="156"/>
      <c r="N94" s="156"/>
      <c r="O94" s="156"/>
      <c r="P94" s="156"/>
      <c r="Q94" s="156"/>
      <c r="R94" s="156"/>
      <c r="S94" s="155"/>
    </row>
    <row r="95" spans="1:26" x14ac:dyDescent="0.35">
      <c r="E95" s="156"/>
      <c r="F95" s="156"/>
      <c r="G95" s="156"/>
      <c r="H95" s="156"/>
      <c r="I95" s="156"/>
      <c r="J95" s="156"/>
      <c r="K95" s="156"/>
      <c r="L95" s="156"/>
      <c r="M95" s="156"/>
      <c r="N95" s="156"/>
      <c r="O95" s="156"/>
      <c r="P95" s="156"/>
      <c r="Q95" s="156"/>
      <c r="R95" s="156"/>
    </row>
    <row r="96" spans="1:26" x14ac:dyDescent="0.35">
      <c r="E96" s="156"/>
      <c r="F96" s="156"/>
      <c r="G96" s="156"/>
      <c r="H96" s="156"/>
      <c r="I96" s="156"/>
      <c r="J96" s="156"/>
      <c r="K96" s="156"/>
      <c r="L96" s="156"/>
      <c r="M96" s="156"/>
      <c r="N96" s="156"/>
      <c r="O96" s="156"/>
      <c r="P96" s="156"/>
      <c r="Q96" s="156"/>
      <c r="R96" s="156"/>
    </row>
  </sheetData>
  <sheetProtection algorithmName="SHA-512" hashValue="lAU+VAp+We8KEn2taqPUNQH5FERXiNm2pfWyg1fg785rdSHAAXc3IfPLf+xcSmfMDv72nLswD/C78FXIGEkTSA==" saltValue="Yv72keCPbmQu2puzp0Vgrg=="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O24:O31"/>
    <mergeCell ref="P24:P31"/>
    <mergeCell ref="Q24:Q3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M40:M45"/>
    <mergeCell ref="N40:N45"/>
    <mergeCell ref="A46:A50"/>
    <mergeCell ref="B46:B50"/>
    <mergeCell ref="E46:E50"/>
    <mergeCell ref="F46:F50"/>
    <mergeCell ref="G46:G50"/>
    <mergeCell ref="I40:I45"/>
    <mergeCell ref="J40:J45"/>
    <mergeCell ref="K40:K45"/>
    <mergeCell ref="L40:L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2093" priority="1">
      <formula>$D12="No"</formula>
    </cfRule>
  </conditionalFormatting>
  <conditionalFormatting sqref="F12:F91">
    <cfRule type="cellIs" dxfId="2092" priority="4" operator="greaterThan">
      <formula>0</formula>
    </cfRule>
  </conditionalFormatting>
  <conditionalFormatting sqref="G12:G91">
    <cfRule type="cellIs" dxfId="2091" priority="3" operator="greaterThan">
      <formula>0</formula>
    </cfRule>
  </conditionalFormatting>
  <conditionalFormatting sqref="H12:H91">
    <cfRule type="cellIs" dxfId="2090" priority="2" operator="greaterThan">
      <formula>0</formula>
    </cfRule>
  </conditionalFormatting>
  <conditionalFormatting sqref="N12">
    <cfRule type="cellIs" dxfId="2089" priority="14" operator="equal">
      <formula>"Minor Negative"</formula>
    </cfRule>
    <cfRule type="cellIs" dxfId="2088" priority="15" operator="equal">
      <formula>"Significant Negative"</formula>
    </cfRule>
    <cfRule type="cellIs" dxfId="2087" priority="16" operator="equal">
      <formula>"Minor Positive"</formula>
    </cfRule>
    <cfRule type="cellIs" dxfId="2086" priority="17" operator="equal">
      <formula>"Significant Positive"</formula>
    </cfRule>
    <cfRule type="cellIs" dxfId="2085" priority="18" operator="equal">
      <formula>"Neutral"</formula>
    </cfRule>
  </conditionalFormatting>
  <conditionalFormatting sqref="N22">
    <cfRule type="cellIs" dxfId="2084" priority="8" operator="equal">
      <formula>"Significant Negative"</formula>
    </cfRule>
    <cfRule type="cellIs" dxfId="2083" priority="9" operator="equal">
      <formula>"Minor Negative"</formula>
    </cfRule>
    <cfRule type="cellIs" dxfId="2082" priority="10" operator="equal">
      <formula>"Uncertain"</formula>
    </cfRule>
    <cfRule type="cellIs" dxfId="2081" priority="11" operator="equal">
      <formula>"Neutral"</formula>
    </cfRule>
    <cfRule type="cellIs" dxfId="2080" priority="12" operator="equal">
      <formula>"Minor Positive"</formula>
    </cfRule>
    <cfRule type="cellIs" dxfId="2079" priority="13" operator="equal">
      <formula>"Significant Positive"</formula>
    </cfRule>
  </conditionalFormatting>
  <conditionalFormatting sqref="N24">
    <cfRule type="cellIs" dxfId="2078" priority="94" operator="equal">
      <formula>"Minor Positive"</formula>
    </cfRule>
    <cfRule type="cellIs" dxfId="2077" priority="95" operator="equal">
      <formula>"Significant Positive"</formula>
    </cfRule>
    <cfRule type="cellIs" dxfId="2076" priority="90" operator="equal">
      <formula>"Significant Negative"</formula>
    </cfRule>
    <cfRule type="cellIs" dxfId="2075" priority="91" operator="equal">
      <formula>"Minor Negative"</formula>
    </cfRule>
    <cfRule type="cellIs" dxfId="2074" priority="92" operator="equal">
      <formula>"Uncertain"</formula>
    </cfRule>
    <cfRule type="cellIs" dxfId="2073" priority="93" operator="equal">
      <formula>"Neutral"</formula>
    </cfRule>
  </conditionalFormatting>
  <conditionalFormatting sqref="N32">
    <cfRule type="cellIs" dxfId="2072" priority="98" operator="equal">
      <formula>"Uncertain"</formula>
    </cfRule>
    <cfRule type="cellIs" dxfId="2071" priority="97" operator="equal">
      <formula>"Minor Negative"</formula>
    </cfRule>
    <cfRule type="cellIs" dxfId="2070" priority="96" operator="equal">
      <formula>"Significant Negative"</formula>
    </cfRule>
    <cfRule type="cellIs" dxfId="2069" priority="99" operator="equal">
      <formula>"Neutral"</formula>
    </cfRule>
    <cfRule type="cellIs" dxfId="2068" priority="101" operator="equal">
      <formula>"Significant Positive"</formula>
    </cfRule>
    <cfRule type="cellIs" dxfId="2067" priority="100" operator="equal">
      <formula>"Minor Positive"</formula>
    </cfRule>
  </conditionalFormatting>
  <conditionalFormatting sqref="N40">
    <cfRule type="cellIs" dxfId="2066" priority="117" operator="equal">
      <formula>"Neutral"</formula>
    </cfRule>
    <cfRule type="cellIs" dxfId="2065" priority="116" operator="equal">
      <formula>"Uncertain"</formula>
    </cfRule>
    <cfRule type="cellIs" dxfId="2064" priority="115" operator="equal">
      <formula>"Minor Negative"</formula>
    </cfRule>
    <cfRule type="cellIs" dxfId="2063" priority="114" operator="equal">
      <formula>"Significant Negative"</formula>
    </cfRule>
    <cfRule type="cellIs" dxfId="2062" priority="119" operator="equal">
      <formula>"Significant Positive"</formula>
    </cfRule>
    <cfRule type="cellIs" dxfId="2061" priority="118" operator="equal">
      <formula>"Minor Positive"</formula>
    </cfRule>
  </conditionalFormatting>
  <conditionalFormatting sqref="N46">
    <cfRule type="cellIs" dxfId="2060" priority="103" operator="equal">
      <formula>"Minor Negative"</formula>
    </cfRule>
    <cfRule type="cellIs" dxfId="2059" priority="105" operator="equal">
      <formula>"Neutral"</formula>
    </cfRule>
    <cfRule type="cellIs" dxfId="2058" priority="106" operator="equal">
      <formula>"Minor Positive"</formula>
    </cfRule>
    <cfRule type="cellIs" dxfId="2057" priority="107" operator="equal">
      <formula>"Significant Positive"</formula>
    </cfRule>
    <cfRule type="cellIs" dxfId="2056" priority="104" operator="equal">
      <formula>"Uncertain"</formula>
    </cfRule>
    <cfRule type="cellIs" dxfId="2055" priority="102" operator="equal">
      <formula>"Significant Negative"</formula>
    </cfRule>
  </conditionalFormatting>
  <conditionalFormatting sqref="N51">
    <cfRule type="cellIs" dxfId="2054" priority="125" operator="equal">
      <formula>"Significant Positive"</formula>
    </cfRule>
    <cfRule type="cellIs" dxfId="2053" priority="124" operator="equal">
      <formula>"Minor Positive"</formula>
    </cfRule>
    <cfRule type="cellIs" dxfId="2052" priority="123" operator="equal">
      <formula>"Neutral"</formula>
    </cfRule>
    <cfRule type="cellIs" dxfId="2051" priority="122" operator="equal">
      <formula>"Uncertain"</formula>
    </cfRule>
    <cfRule type="cellIs" dxfId="2050" priority="121" operator="equal">
      <formula>"Minor Negative"</formula>
    </cfRule>
    <cfRule type="cellIs" dxfId="2049" priority="120" operator="equal">
      <formula>"Significant Negative"</formula>
    </cfRule>
  </conditionalFormatting>
  <conditionalFormatting sqref="N53">
    <cfRule type="cellIs" dxfId="2048" priority="126" operator="equal">
      <formula>"Significant Negative"</formula>
    </cfRule>
    <cfRule type="cellIs" dxfId="2047" priority="127" operator="equal">
      <formula>"Minor Negative"</formula>
    </cfRule>
    <cfRule type="cellIs" dxfId="2046" priority="128" operator="equal">
      <formula>"Uncertain"</formula>
    </cfRule>
    <cfRule type="cellIs" dxfId="2045" priority="129" operator="equal">
      <formula>"Neutral"</formula>
    </cfRule>
    <cfRule type="cellIs" dxfId="2044" priority="130" operator="equal">
      <formula>"Minor Positive"</formula>
    </cfRule>
    <cfRule type="cellIs" dxfId="2043" priority="131" operator="equal">
      <formula>"Significant Positive"</formula>
    </cfRule>
  </conditionalFormatting>
  <conditionalFormatting sqref="N58">
    <cfRule type="cellIs" dxfId="2042" priority="26" operator="equal">
      <formula>"Significant Negative"</formula>
    </cfRule>
    <cfRule type="cellIs" dxfId="2041" priority="31" operator="equal">
      <formula>"Significant Positive"</formula>
    </cfRule>
    <cfRule type="cellIs" dxfId="2040" priority="30" operator="equal">
      <formula>"Minor Positive"</formula>
    </cfRule>
    <cfRule type="cellIs" dxfId="2039" priority="27" operator="equal">
      <formula>"Minor Negative"</formula>
    </cfRule>
    <cfRule type="cellIs" dxfId="2038" priority="28" operator="equal">
      <formula>"Uncertain"</formula>
    </cfRule>
    <cfRule type="cellIs" dxfId="2037" priority="29" operator="equal">
      <formula>"Neutral"</formula>
    </cfRule>
  </conditionalFormatting>
  <conditionalFormatting sqref="N61">
    <cfRule type="cellIs" dxfId="2036" priority="46" operator="equal">
      <formula>"Uncertain"</formula>
    </cfRule>
    <cfRule type="cellIs" dxfId="2035" priority="45" operator="equal">
      <formula>"Minor Negative"</formula>
    </cfRule>
    <cfRule type="cellIs" dxfId="2034" priority="44" operator="equal">
      <formula>"Significant Negative"</formula>
    </cfRule>
    <cfRule type="cellIs" dxfId="2033" priority="49" operator="equal">
      <formula>"Significant Positive"</formula>
    </cfRule>
    <cfRule type="cellIs" dxfId="2032" priority="48" operator="equal">
      <formula>"Minor Positive"</formula>
    </cfRule>
    <cfRule type="cellIs" dxfId="2031" priority="47" operator="equal">
      <formula>"Neutral"</formula>
    </cfRule>
  </conditionalFormatting>
  <conditionalFormatting sqref="N69">
    <cfRule type="cellIs" dxfId="2030" priority="19" operator="equal">
      <formula>"Significant Negative"</formula>
    </cfRule>
    <cfRule type="cellIs" dxfId="2029" priority="20" operator="equal">
      <formula>"Minor Negative"</formula>
    </cfRule>
    <cfRule type="cellIs" dxfId="2028" priority="21" operator="equal">
      <formula>"Uncertain"</formula>
    </cfRule>
    <cfRule type="cellIs" dxfId="2027" priority="22" operator="equal">
      <formula>"Neutral"</formula>
    </cfRule>
    <cfRule type="cellIs" dxfId="2026" priority="23" operator="equal">
      <formula>"Minor Positive"</formula>
    </cfRule>
    <cfRule type="cellIs" dxfId="2025" priority="24" operator="equal">
      <formula>"Significant Positive"</formula>
    </cfRule>
  </conditionalFormatting>
  <conditionalFormatting sqref="N76">
    <cfRule type="cellIs" dxfId="2024" priority="143" operator="equal">
      <formula>"Significant Positive"</formula>
    </cfRule>
    <cfRule type="cellIs" dxfId="2023" priority="138" operator="equal">
      <formula>"Significant Negative"</formula>
    </cfRule>
    <cfRule type="cellIs" dxfId="2022" priority="139" operator="equal">
      <formula>"Minor Negative"</formula>
    </cfRule>
    <cfRule type="cellIs" dxfId="2021" priority="140" operator="equal">
      <formula>"Uncertain"</formula>
    </cfRule>
    <cfRule type="cellIs" dxfId="2020" priority="141" operator="equal">
      <formula>"Neutral"</formula>
    </cfRule>
    <cfRule type="cellIs" dxfId="2019" priority="142" operator="equal">
      <formula>"Minor Positive"</formula>
    </cfRule>
  </conditionalFormatting>
  <conditionalFormatting sqref="N81">
    <cfRule type="cellIs" dxfId="2018" priority="132" operator="equal">
      <formula>"Significant Negative"</formula>
    </cfRule>
    <cfRule type="cellIs" dxfId="2017" priority="134" operator="equal">
      <formula>"Uncertain"</formula>
    </cfRule>
    <cfRule type="cellIs" dxfId="2016" priority="135" operator="equal">
      <formula>"Neutral"</formula>
    </cfRule>
    <cfRule type="cellIs" dxfId="2015" priority="136" operator="equal">
      <formula>"Minor Positive"</formula>
    </cfRule>
    <cfRule type="cellIs" dxfId="2014" priority="137" operator="equal">
      <formula>"Significant Positive"</formula>
    </cfRule>
    <cfRule type="cellIs" dxfId="2013" priority="133" operator="equal">
      <formula>"Minor Negative"</formula>
    </cfRule>
  </conditionalFormatting>
  <conditionalFormatting sqref="N88">
    <cfRule type="cellIs" dxfId="2012" priority="78" operator="equal">
      <formula>"Significant Positive"</formula>
    </cfRule>
    <cfRule type="cellIs" dxfId="2011" priority="74" operator="equal">
      <formula>"Minor Negative"</formula>
    </cfRule>
    <cfRule type="cellIs" dxfId="2010" priority="75" operator="equal">
      <formula>"Uncertain"</formula>
    </cfRule>
    <cfRule type="cellIs" dxfId="2009" priority="76" operator="equal">
      <formula>"Neutral"</formula>
    </cfRule>
    <cfRule type="cellIs" dxfId="2008" priority="73" operator="equal">
      <formula>"Significant Negative"</formula>
    </cfRule>
    <cfRule type="cellIs" dxfId="2007" priority="77" operator="equal">
      <formula>"Minor Positive"</formula>
    </cfRule>
  </conditionalFormatting>
  <dataValidations count="9">
    <dataValidation type="list" allowBlank="1" showInputMessage="1" showErrorMessage="1" sqref="I12:I91" xr:uid="{E9B707B8-93EC-47AA-80E7-A45B51AB07BB}">
      <formula1>"Direct,Indirect,N/A"</formula1>
    </dataValidation>
    <dataValidation type="list" allowBlank="1" showInputMessage="1" showErrorMessage="1" sqref="J12 J22:J91" xr:uid="{AF45B1FB-2995-41E2-B09A-BACD907F8F59}">
      <formula1>"Low,Medium,High,N/A"</formula1>
    </dataValidation>
    <dataValidation type="list" allowBlank="1" showInputMessage="1" showErrorMessage="1" sqref="K12 K22:K91" xr:uid="{1E5B6102-1074-4F05-8DA6-A660358EEDE0}">
      <formula1>"Short(&lt;5yrs),Short/Medium,Medium(10yrs),Medium/Long,Long(20+yrs),N/A"</formula1>
    </dataValidation>
    <dataValidation type="list" allowBlank="1" showInputMessage="1" showErrorMessage="1" sqref="L12 L22:L91" xr:uid="{D0C7F2A4-CAD5-4AFF-993D-8D38EA02155E}">
      <formula1>"Localised,District-wide,Regional,National,N/A"</formula1>
    </dataValidation>
    <dataValidation type="list" allowBlank="1" showInputMessage="1" showErrorMessage="1" sqref="N12 N88:N91 N22:N80" xr:uid="{70D61EBE-FBAE-46DC-AA67-1534AC4BAC7D}">
      <formula1>"Significant Positive,Minor Positive,Neutral,Uncertain,Minor Negative,Significant Negative"</formula1>
    </dataValidation>
    <dataValidation type="list" allowBlank="1" showInputMessage="1" showErrorMessage="1" sqref="D12:D91" xr:uid="{C6E0FB22-4984-4A37-B32F-461194E2266A}">
      <formula1>"Yes, No"</formula1>
    </dataValidation>
    <dataValidation type="list" allowBlank="1" showInputMessage="1" showErrorMessage="1" sqref="P88:P91 P69:P75" xr:uid="{9AAA3E4D-7CB5-47C7-B46D-9CFE3C54818C}">
      <formula1>"Yes,No"</formula1>
    </dataValidation>
    <dataValidation type="list" allowBlank="1" showInputMessage="1" showErrorMessage="1" sqref="M12:M91" xr:uid="{430B9C34-511D-4FCB-9C3A-BE0B51C5D077}">
      <formula1>"Permanent/Irreversible,Permanant/Reversible,Temporary/Irreversible,Temporary/Reversible,N/A"</formula1>
    </dataValidation>
    <dataValidation type="list" allowBlank="1" showInputMessage="1" showErrorMessage="1" sqref="N81:N87" xr:uid="{7D60096F-F311-42DF-94E1-3AD882C83522}">
      <formula1>"Significant Positive,Minor Positive,Neitral,Uncertain,Minor Negative, Significant Negative"</formula1>
    </dataValidation>
  </dataValidations>
  <pageMargins left="0.7" right="0.7" top="0.75" bottom="0.75" header="0.3" footer="0.3"/>
  <pageSetup orientation="portrait" horizontalDpi="4294967293" verticalDpi="4294967293"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0CDFB-6E95-426E-8B2B-9502135CFF4C}">
  <sheetPr codeName="Sheet44"/>
  <dimension ref="A1:Z94"/>
  <sheetViews>
    <sheetView topLeftCell="C57" zoomScale="60" zoomScaleNormal="60" workbookViewId="0">
      <selection activeCell="Q76" sqref="Q76:Q80"/>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34.1796875" customWidth="1"/>
    <col min="18" max="18" width="31.453125" customWidth="1"/>
    <col min="19" max="19" width="54.81640625" style="153" hidden="1" customWidth="1"/>
    <col min="20" max="20" width="8.26953125" customWidth="1"/>
    <col min="21" max="21" width="8.54296875"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191</v>
      </c>
      <c r="D1" s="192"/>
      <c r="E1" s="137"/>
      <c r="F1" s="137"/>
      <c r="G1" s="137"/>
      <c r="H1" s="137"/>
      <c r="I1" s="112"/>
      <c r="J1" s="112"/>
      <c r="K1" s="112"/>
      <c r="M1" s="113"/>
      <c r="N1" s="113"/>
      <c r="O1" s="113"/>
    </row>
    <row r="2" spans="1:26" x14ac:dyDescent="0.35">
      <c r="A2" s="74" t="s">
        <v>24</v>
      </c>
      <c r="B2" s="114"/>
      <c r="C2" s="187" t="s">
        <v>491</v>
      </c>
      <c r="D2" s="187"/>
      <c r="E2" s="138"/>
      <c r="F2" s="138"/>
      <c r="G2" s="138"/>
      <c r="H2" s="138"/>
      <c r="M2" s="115"/>
      <c r="N2" s="115"/>
      <c r="O2" s="115"/>
    </row>
    <row r="3" spans="1:26" x14ac:dyDescent="0.35">
      <c r="A3" s="75" t="s">
        <v>25</v>
      </c>
      <c r="B3" s="116"/>
      <c r="C3" s="247" t="s">
        <v>402</v>
      </c>
      <c r="D3" s="247"/>
      <c r="E3" s="138"/>
      <c r="F3" s="138"/>
      <c r="G3" s="138"/>
      <c r="H3" s="138"/>
      <c r="M3" s="115"/>
      <c r="N3" s="115"/>
      <c r="O3" s="115"/>
    </row>
    <row r="4" spans="1:26" ht="17.25" customHeight="1" x14ac:dyDescent="0.35">
      <c r="A4" s="135" t="s">
        <v>26</v>
      </c>
      <c r="B4" s="136"/>
      <c r="C4" s="290" t="s">
        <v>492</v>
      </c>
      <c r="D4" s="290"/>
      <c r="E4" s="134"/>
      <c r="F4" s="134"/>
      <c r="G4" s="134"/>
      <c r="H4" s="134"/>
      <c r="M4" s="115"/>
      <c r="N4" s="115"/>
      <c r="O4" s="115"/>
    </row>
    <row r="5" spans="1:26" ht="17.25" customHeight="1" x14ac:dyDescent="0.35">
      <c r="A5" s="75" t="s">
        <v>27</v>
      </c>
      <c r="B5" s="136"/>
      <c r="C5" s="175">
        <v>1.06</v>
      </c>
      <c r="D5" s="177"/>
      <c r="E5" s="134"/>
      <c r="F5" s="134"/>
      <c r="G5" s="134"/>
      <c r="H5" s="134"/>
      <c r="M5" s="115"/>
      <c r="N5" s="115"/>
      <c r="O5" s="115"/>
    </row>
    <row r="6" spans="1:26" x14ac:dyDescent="0.35">
      <c r="A6" s="75" t="s">
        <v>28</v>
      </c>
      <c r="B6" s="136"/>
      <c r="C6" s="290" t="s">
        <v>492</v>
      </c>
      <c r="D6" s="290"/>
      <c r="E6" s="134"/>
      <c r="F6" s="134"/>
      <c r="G6" s="134"/>
      <c r="H6" s="134"/>
      <c r="M6" s="115"/>
      <c r="N6" s="115"/>
      <c r="O6" s="115"/>
    </row>
    <row r="7" spans="1:26" ht="17.25" customHeight="1" x14ac:dyDescent="0.35">
      <c r="A7" s="75" t="s">
        <v>29</v>
      </c>
      <c r="B7" s="136"/>
      <c r="C7" s="175" t="s">
        <v>493</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15" customHeight="1" x14ac:dyDescent="0.35">
      <c r="A12" s="196" t="s">
        <v>68</v>
      </c>
      <c r="B12" s="287" t="s">
        <v>95</v>
      </c>
      <c r="C12" s="119" t="s">
        <v>280</v>
      </c>
      <c r="D12" s="119" t="s">
        <v>281</v>
      </c>
      <c r="E12" s="266" t="s">
        <v>281</v>
      </c>
      <c r="F12" s="260">
        <f ca="1">COUNTIFS(INDIRECT("RAG!$C$"&amp;$V12&amp;":$BB$"&amp;$V12),F$11,RAG!$C$3:$BB$3,$B12)</f>
        <v>3</v>
      </c>
      <c r="G12" s="279">
        <f ca="1">COUNTIFS(INDIRECT("RAG!$C$"&amp;$V12&amp;":$BB$"&amp;$V12),G$11,RAG!$C$3:$BB$3,$B12)</f>
        <v>0</v>
      </c>
      <c r="H12" s="279">
        <f ca="1">COUNTIFS(INDIRECT("RAG!$C$"&amp;$V12&amp;":$BB$"&amp;$V12),H$11,RAG!$C$3:$BB$3,$B12)</f>
        <v>0</v>
      </c>
      <c r="I12" s="295" t="s">
        <v>231</v>
      </c>
      <c r="J12" s="295" t="s">
        <v>231</v>
      </c>
      <c r="K12" s="295" t="s">
        <v>231</v>
      </c>
      <c r="L12" s="295" t="s">
        <v>231</v>
      </c>
      <c r="M12" s="295" t="s">
        <v>231</v>
      </c>
      <c r="N12" s="248" t="s">
        <v>262</v>
      </c>
      <c r="O12" s="262" t="s">
        <v>597</v>
      </c>
      <c r="P12" s="259" t="s">
        <v>289</v>
      </c>
      <c r="Q12" s="234"/>
      <c r="R12" s="249"/>
      <c r="S12" s="293"/>
      <c r="V12" s="237">
        <f>MATCH(C1, RAG!$B$1:B$60, 0)</f>
        <v>24</v>
      </c>
      <c r="Z12" t="str">
        <f>IF(R12&gt;0,B12&amp;":"&amp;R12&amp;"
","")</f>
        <v/>
      </c>
    </row>
    <row r="13" spans="1:26" x14ac:dyDescent="0.35">
      <c r="A13" s="197"/>
      <c r="B13" s="288"/>
      <c r="C13" s="108" t="s">
        <v>288</v>
      </c>
      <c r="D13" s="108" t="s">
        <v>289</v>
      </c>
      <c r="E13" s="266"/>
      <c r="F13" s="260"/>
      <c r="G13" s="260"/>
      <c r="H13" s="260"/>
      <c r="I13" s="296"/>
      <c r="J13" s="296"/>
      <c r="K13" s="296"/>
      <c r="L13" s="296"/>
      <c r="M13" s="296"/>
      <c r="N13" s="266"/>
      <c r="O13" s="263"/>
      <c r="P13" s="260"/>
      <c r="Q13" s="235"/>
      <c r="R13" s="250"/>
      <c r="S13" s="293"/>
      <c r="V13" s="238"/>
    </row>
    <row r="14" spans="1:26" x14ac:dyDescent="0.35">
      <c r="A14" s="197"/>
      <c r="B14" s="288"/>
      <c r="C14" s="108" t="s">
        <v>290</v>
      </c>
      <c r="D14" s="108" t="s">
        <v>289</v>
      </c>
      <c r="E14" s="266"/>
      <c r="F14" s="260"/>
      <c r="G14" s="260"/>
      <c r="H14" s="260"/>
      <c r="I14" s="296"/>
      <c r="J14" s="296"/>
      <c r="K14" s="296"/>
      <c r="L14" s="296"/>
      <c r="M14" s="296"/>
      <c r="N14" s="266"/>
      <c r="O14" s="263"/>
      <c r="P14" s="260"/>
      <c r="Q14" s="235"/>
      <c r="R14" s="250"/>
      <c r="S14" s="293"/>
      <c r="V14" s="238"/>
    </row>
    <row r="15" spans="1:26" x14ac:dyDescent="0.35">
      <c r="A15" s="197"/>
      <c r="B15" s="288"/>
      <c r="C15" s="108" t="s">
        <v>291</v>
      </c>
      <c r="D15" s="108" t="s">
        <v>289</v>
      </c>
      <c r="E15" s="266"/>
      <c r="F15" s="260"/>
      <c r="G15" s="260"/>
      <c r="H15" s="260"/>
      <c r="I15" s="296"/>
      <c r="J15" s="296"/>
      <c r="K15" s="296"/>
      <c r="L15" s="296"/>
      <c r="M15" s="296"/>
      <c r="N15" s="266"/>
      <c r="O15" s="263"/>
      <c r="P15" s="260"/>
      <c r="Q15" s="235"/>
      <c r="R15" s="250"/>
      <c r="S15" s="293"/>
      <c r="V15" s="238"/>
    </row>
    <row r="16" spans="1:26" ht="14.5" customHeight="1" x14ac:dyDescent="0.35">
      <c r="A16" s="197"/>
      <c r="B16" s="288"/>
      <c r="C16" s="108" t="s">
        <v>292</v>
      </c>
      <c r="D16" s="108" t="s">
        <v>281</v>
      </c>
      <c r="E16" s="266"/>
      <c r="F16" s="260"/>
      <c r="G16" s="260"/>
      <c r="H16" s="260"/>
      <c r="I16" s="296"/>
      <c r="J16" s="296"/>
      <c r="K16" s="296"/>
      <c r="L16" s="296"/>
      <c r="M16" s="296"/>
      <c r="N16" s="266"/>
      <c r="O16" s="263"/>
      <c r="P16" s="260"/>
      <c r="Q16" s="235"/>
      <c r="R16" s="250"/>
      <c r="S16" s="293"/>
      <c r="V16" s="238"/>
    </row>
    <row r="17" spans="1:26" x14ac:dyDescent="0.35">
      <c r="A17" s="197"/>
      <c r="B17" s="288"/>
      <c r="C17" s="108" t="s">
        <v>293</v>
      </c>
      <c r="D17" s="108" t="s">
        <v>281</v>
      </c>
      <c r="E17" s="266"/>
      <c r="F17" s="260"/>
      <c r="G17" s="260"/>
      <c r="H17" s="260"/>
      <c r="I17" s="296"/>
      <c r="J17" s="296"/>
      <c r="K17" s="296"/>
      <c r="L17" s="296"/>
      <c r="M17" s="296"/>
      <c r="N17" s="266"/>
      <c r="O17" s="263"/>
      <c r="P17" s="260"/>
      <c r="Q17" s="235"/>
      <c r="R17" s="250"/>
      <c r="S17" s="293"/>
      <c r="V17" s="238"/>
    </row>
    <row r="18" spans="1:26" ht="14.5" customHeight="1" x14ac:dyDescent="0.35">
      <c r="A18" s="197"/>
      <c r="B18" s="288"/>
      <c r="C18" s="108" t="s">
        <v>294</v>
      </c>
      <c r="D18" s="108" t="s">
        <v>281</v>
      </c>
      <c r="E18" s="266"/>
      <c r="F18" s="260"/>
      <c r="G18" s="260"/>
      <c r="H18" s="260"/>
      <c r="I18" s="296"/>
      <c r="J18" s="296"/>
      <c r="K18" s="296"/>
      <c r="L18" s="296"/>
      <c r="M18" s="296"/>
      <c r="N18" s="266"/>
      <c r="O18" s="263"/>
      <c r="P18" s="260"/>
      <c r="Q18" s="235"/>
      <c r="R18" s="250"/>
      <c r="S18" s="293"/>
      <c r="V18" s="238"/>
    </row>
    <row r="19" spans="1:26" x14ac:dyDescent="0.35">
      <c r="A19" s="197"/>
      <c r="B19" s="288"/>
      <c r="C19" s="108" t="s">
        <v>295</v>
      </c>
      <c r="D19" s="108" t="s">
        <v>289</v>
      </c>
      <c r="E19" s="266"/>
      <c r="F19" s="260"/>
      <c r="G19" s="260"/>
      <c r="H19" s="260"/>
      <c r="I19" s="296"/>
      <c r="J19" s="296"/>
      <c r="K19" s="296"/>
      <c r="L19" s="296"/>
      <c r="M19" s="296"/>
      <c r="N19" s="266"/>
      <c r="O19" s="263"/>
      <c r="P19" s="260"/>
      <c r="Q19" s="235"/>
      <c r="R19" s="250"/>
      <c r="S19" s="293"/>
      <c r="V19" s="238"/>
    </row>
    <row r="20" spans="1:26" ht="29" x14ac:dyDescent="0.35">
      <c r="A20" s="197"/>
      <c r="B20" s="288"/>
      <c r="C20" s="108" t="s">
        <v>296</v>
      </c>
      <c r="D20" s="108" t="s">
        <v>289</v>
      </c>
      <c r="E20" s="266"/>
      <c r="F20" s="260"/>
      <c r="G20" s="260"/>
      <c r="H20" s="260"/>
      <c r="I20" s="296"/>
      <c r="J20" s="296"/>
      <c r="K20" s="296"/>
      <c r="L20" s="296"/>
      <c r="M20" s="296"/>
      <c r="N20" s="266"/>
      <c r="O20" s="263"/>
      <c r="P20" s="260"/>
      <c r="Q20" s="235"/>
      <c r="R20" s="250"/>
      <c r="S20" s="293"/>
      <c r="V20" s="238"/>
    </row>
    <row r="21" spans="1:26" ht="15" thickBot="1" x14ac:dyDescent="0.4">
      <c r="A21" s="198"/>
      <c r="B21" s="289"/>
      <c r="C21" s="121" t="s">
        <v>297</v>
      </c>
      <c r="D21" s="108" t="s">
        <v>281</v>
      </c>
      <c r="E21" s="267"/>
      <c r="F21" s="261"/>
      <c r="G21" s="261"/>
      <c r="H21" s="261"/>
      <c r="I21" s="297"/>
      <c r="J21" s="297"/>
      <c r="K21" s="297"/>
      <c r="L21" s="297"/>
      <c r="M21" s="297"/>
      <c r="N21" s="267"/>
      <c r="O21" s="264"/>
      <c r="P21" s="261"/>
      <c r="Q21" s="258"/>
      <c r="R21" s="251"/>
      <c r="S21" s="293"/>
      <c r="V21" s="252"/>
    </row>
    <row r="22" spans="1:26" ht="39" customHeight="1" x14ac:dyDescent="0.35">
      <c r="A22" s="199" t="s">
        <v>71</v>
      </c>
      <c r="B22" s="240" t="s">
        <v>96</v>
      </c>
      <c r="C22" s="119" t="s">
        <v>298</v>
      </c>
      <c r="D22" s="119" t="s">
        <v>281</v>
      </c>
      <c r="E22" s="265" t="s">
        <v>281</v>
      </c>
      <c r="F22" s="259">
        <f ca="1">COUNTIFS(INDIRECT("RAG!$C$"&amp;$V12&amp;":$BB$"&amp;$V12),F$11,RAG!$C$3:$BB$3,$B22)</f>
        <v>1</v>
      </c>
      <c r="G22" s="259">
        <f ca="1">COUNTIFS(INDIRECT("RAG!$C$"&amp;$V12&amp;":$BB$"&amp;$V12),G$11,RAG!$C$3:$BB$3,$B22)</f>
        <v>0</v>
      </c>
      <c r="H22" s="259">
        <f ca="1">COUNTIFS(INDIRECT("RAG!$C$"&amp;$V12&amp;":$BB$"&amp;$V12),H$11,RAG!$C$3:$BB$3,$B22)</f>
        <v>1</v>
      </c>
      <c r="I22" s="316" t="s">
        <v>282</v>
      </c>
      <c r="J22" s="265" t="s">
        <v>335</v>
      </c>
      <c r="K22" s="265" t="s">
        <v>299</v>
      </c>
      <c r="L22" s="265" t="s">
        <v>285</v>
      </c>
      <c r="M22" s="265" t="s">
        <v>286</v>
      </c>
      <c r="N22" s="265" t="s">
        <v>264</v>
      </c>
      <c r="O22" s="262" t="s">
        <v>598</v>
      </c>
      <c r="P22" s="259" t="s">
        <v>289</v>
      </c>
      <c r="Q22" s="234"/>
      <c r="R22" s="249"/>
      <c r="S22" s="317"/>
      <c r="V22" s="237"/>
      <c r="Z22" t="str">
        <f>IF(R22&gt;0,B22&amp;":"&amp;R22&amp;"
","")</f>
        <v/>
      </c>
    </row>
    <row r="23" spans="1:26" ht="50.25" customHeight="1" thickBot="1" x14ac:dyDescent="0.4">
      <c r="A23" s="200"/>
      <c r="B23" s="242"/>
      <c r="C23" s="121" t="s">
        <v>301</v>
      </c>
      <c r="D23" s="108" t="s">
        <v>289</v>
      </c>
      <c r="E23" s="267"/>
      <c r="F23" s="261"/>
      <c r="G23" s="261"/>
      <c r="H23" s="261"/>
      <c r="I23" s="297"/>
      <c r="J23" s="267"/>
      <c r="K23" s="267"/>
      <c r="L23" s="267"/>
      <c r="M23" s="267"/>
      <c r="N23" s="267"/>
      <c r="O23" s="264"/>
      <c r="P23" s="261"/>
      <c r="Q23" s="258"/>
      <c r="R23" s="251"/>
      <c r="S23" s="317"/>
      <c r="V23" s="252"/>
    </row>
    <row r="24" spans="1:26" ht="72.5" x14ac:dyDescent="0.35">
      <c r="A24" s="196" t="s">
        <v>72</v>
      </c>
      <c r="B24" s="240" t="s">
        <v>97</v>
      </c>
      <c r="C24" s="122" t="s">
        <v>302</v>
      </c>
      <c r="D24" s="119" t="s">
        <v>281</v>
      </c>
      <c r="E24" s="253" t="s">
        <v>281</v>
      </c>
      <c r="F24" s="240">
        <f ca="1">COUNTIFS(INDIRECT("RAG!$C$"&amp;$V12&amp;":$BB$"&amp;$V12),F$11,RAG!$C$3:$BB$3,$B24)</f>
        <v>4</v>
      </c>
      <c r="G24" s="240">
        <f ca="1">COUNTIFS(INDIRECT("RAG!$C$"&amp;$V12&amp;":$BB$"&amp;$V12),G$11,RAG!$C$3:$BB$3,$B24)</f>
        <v>2</v>
      </c>
      <c r="H24" s="240">
        <f ca="1">COUNTIFS(INDIRECT("RAG!$C$"&amp;$V12&amp;":$BB$"&amp;$V12),H$11,RAG!$C$3:$BB$3,$B24)</f>
        <v>0</v>
      </c>
      <c r="I24" s="231" t="s">
        <v>282</v>
      </c>
      <c r="J24" s="231" t="s">
        <v>335</v>
      </c>
      <c r="K24" s="231" t="s">
        <v>284</v>
      </c>
      <c r="L24" s="231" t="s">
        <v>285</v>
      </c>
      <c r="M24" s="231" t="s">
        <v>286</v>
      </c>
      <c r="N24" s="231" t="s">
        <v>265</v>
      </c>
      <c r="O24" s="246" t="s">
        <v>711</v>
      </c>
      <c r="P24" s="277" t="s">
        <v>281</v>
      </c>
      <c r="Q24" s="234" t="s">
        <v>582</v>
      </c>
      <c r="R24" s="234" t="s">
        <v>542</v>
      </c>
      <c r="S24" s="294"/>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32"/>
      <c r="J25" s="232"/>
      <c r="K25" s="232"/>
      <c r="L25" s="232"/>
      <c r="M25" s="232"/>
      <c r="N25" s="232"/>
      <c r="O25" s="187"/>
      <c r="P25" s="278"/>
      <c r="Q25" s="235"/>
      <c r="R25" s="235"/>
      <c r="S25" s="294"/>
      <c r="V25" s="238"/>
    </row>
    <row r="26" spans="1:26" x14ac:dyDescent="0.35">
      <c r="A26" s="197"/>
      <c r="B26" s="241"/>
      <c r="C26" s="81" t="s">
        <v>304</v>
      </c>
      <c r="D26" s="108" t="s">
        <v>281</v>
      </c>
      <c r="E26" s="254"/>
      <c r="F26" s="241"/>
      <c r="G26" s="241"/>
      <c r="H26" s="241"/>
      <c r="I26" s="232"/>
      <c r="J26" s="232"/>
      <c r="K26" s="232"/>
      <c r="L26" s="232"/>
      <c r="M26" s="232"/>
      <c r="N26" s="232"/>
      <c r="O26" s="187"/>
      <c r="P26" s="278"/>
      <c r="Q26" s="235"/>
      <c r="R26" s="235"/>
      <c r="S26" s="294"/>
      <c r="V26" s="238"/>
    </row>
    <row r="27" spans="1:26" x14ac:dyDescent="0.35">
      <c r="A27" s="197"/>
      <c r="B27" s="241"/>
      <c r="C27" s="81" t="s">
        <v>305</v>
      </c>
      <c r="D27" s="108" t="s">
        <v>289</v>
      </c>
      <c r="E27" s="254"/>
      <c r="F27" s="241"/>
      <c r="G27" s="241"/>
      <c r="H27" s="241"/>
      <c r="I27" s="232"/>
      <c r="J27" s="232"/>
      <c r="K27" s="232"/>
      <c r="L27" s="232"/>
      <c r="M27" s="232"/>
      <c r="N27" s="232"/>
      <c r="O27" s="187"/>
      <c r="P27" s="278"/>
      <c r="Q27" s="235"/>
      <c r="R27" s="235"/>
      <c r="S27" s="294"/>
      <c r="V27" s="238"/>
    </row>
    <row r="28" spans="1:26" x14ac:dyDescent="0.35">
      <c r="A28" s="197"/>
      <c r="B28" s="241"/>
      <c r="C28" s="81" t="s">
        <v>306</v>
      </c>
      <c r="D28" s="108" t="s">
        <v>289</v>
      </c>
      <c r="E28" s="254"/>
      <c r="F28" s="241"/>
      <c r="G28" s="241"/>
      <c r="H28" s="241"/>
      <c r="I28" s="232"/>
      <c r="J28" s="232"/>
      <c r="K28" s="232"/>
      <c r="L28" s="232"/>
      <c r="M28" s="232"/>
      <c r="N28" s="232"/>
      <c r="O28" s="187"/>
      <c r="P28" s="278"/>
      <c r="Q28" s="235"/>
      <c r="R28" s="235"/>
      <c r="S28" s="294"/>
      <c r="V28" s="238"/>
    </row>
    <row r="29" spans="1:26" ht="29.15" customHeight="1" x14ac:dyDescent="0.35">
      <c r="A29" s="197"/>
      <c r="B29" s="241"/>
      <c r="C29" s="81" t="s">
        <v>307</v>
      </c>
      <c r="D29" s="108" t="s">
        <v>289</v>
      </c>
      <c r="E29" s="254"/>
      <c r="F29" s="241"/>
      <c r="G29" s="241"/>
      <c r="H29" s="241"/>
      <c r="I29" s="232"/>
      <c r="J29" s="232"/>
      <c r="K29" s="232"/>
      <c r="L29" s="232"/>
      <c r="M29" s="232"/>
      <c r="N29" s="232"/>
      <c r="O29" s="187"/>
      <c r="P29" s="278"/>
      <c r="Q29" s="235"/>
      <c r="R29" s="235"/>
      <c r="S29" s="294"/>
      <c r="V29" s="238"/>
    </row>
    <row r="30" spans="1:26" x14ac:dyDescent="0.35">
      <c r="A30" s="197"/>
      <c r="B30" s="241"/>
      <c r="C30" s="81" t="s">
        <v>308</v>
      </c>
      <c r="D30" s="108" t="s">
        <v>289</v>
      </c>
      <c r="E30" s="254"/>
      <c r="F30" s="241"/>
      <c r="G30" s="241"/>
      <c r="H30" s="241"/>
      <c r="I30" s="232"/>
      <c r="J30" s="232"/>
      <c r="K30" s="232"/>
      <c r="L30" s="232"/>
      <c r="M30" s="232"/>
      <c r="N30" s="232"/>
      <c r="O30" s="187"/>
      <c r="P30" s="278"/>
      <c r="Q30" s="235"/>
      <c r="R30" s="235"/>
      <c r="S30" s="294"/>
      <c r="V30" s="238"/>
    </row>
    <row r="31" spans="1:26" ht="29.5" thickBot="1" x14ac:dyDescent="0.4">
      <c r="A31" s="198"/>
      <c r="B31" s="242"/>
      <c r="C31" s="123" t="s">
        <v>309</v>
      </c>
      <c r="D31" s="108" t="s">
        <v>289</v>
      </c>
      <c r="E31" s="255"/>
      <c r="F31" s="242"/>
      <c r="G31" s="242"/>
      <c r="H31" s="242"/>
      <c r="I31" s="248"/>
      <c r="J31" s="248"/>
      <c r="K31" s="248"/>
      <c r="L31" s="248"/>
      <c r="M31" s="248"/>
      <c r="N31" s="248"/>
      <c r="O31" s="247"/>
      <c r="P31" s="279"/>
      <c r="Q31" s="258"/>
      <c r="R31" s="258"/>
      <c r="S31" s="294"/>
      <c r="V31" s="252"/>
    </row>
    <row r="32" spans="1:26" ht="29" x14ac:dyDescent="0.35">
      <c r="A32" s="196" t="s">
        <v>75</v>
      </c>
      <c r="B32" s="240" t="s">
        <v>98</v>
      </c>
      <c r="C32" s="124" t="s">
        <v>310</v>
      </c>
      <c r="D32" s="119" t="s">
        <v>289</v>
      </c>
      <c r="E32" s="253" t="s">
        <v>281</v>
      </c>
      <c r="F32" s="240">
        <f ca="1">COUNTIFS(INDIRECT("RAG!$C$"&amp;$V12&amp;":$BB$"&amp;$V12),F$11,RAG!$C$3:$BB$3,$B32)</f>
        <v>2</v>
      </c>
      <c r="G32" s="240">
        <f ca="1">COUNTIFS(INDIRECT("RAG!$C$"&amp;$V12&amp;":$BB$"&amp;$V12),G$11,RAG!$C$3:$BB$3,$B32)</f>
        <v>1</v>
      </c>
      <c r="H32" s="240">
        <f ca="1">COUNTIFS(INDIRECT("RAG!$C$"&amp;$V12&amp;":$BB$"&amp;$V12),H$11,RAG!$C$3:$BB$3,$B32)</f>
        <v>1</v>
      </c>
      <c r="I32" s="231" t="s">
        <v>282</v>
      </c>
      <c r="J32" s="231" t="s">
        <v>335</v>
      </c>
      <c r="K32" s="231" t="s">
        <v>284</v>
      </c>
      <c r="L32" s="231" t="s">
        <v>285</v>
      </c>
      <c r="M32" s="231" t="s">
        <v>286</v>
      </c>
      <c r="N32" s="231" t="s">
        <v>264</v>
      </c>
      <c r="O32" s="246" t="s">
        <v>494</v>
      </c>
      <c r="P32" s="277" t="s">
        <v>281</v>
      </c>
      <c r="Q32" s="234" t="s">
        <v>536</v>
      </c>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32"/>
      <c r="J33" s="232"/>
      <c r="K33" s="232"/>
      <c r="L33" s="232"/>
      <c r="M33" s="232"/>
      <c r="N33" s="232"/>
      <c r="O33" s="187"/>
      <c r="P33" s="278"/>
      <c r="Q33" s="235"/>
      <c r="R33" s="235"/>
      <c r="S33" s="293"/>
      <c r="V33" s="238"/>
    </row>
    <row r="34" spans="1:26" x14ac:dyDescent="0.35">
      <c r="A34" s="197"/>
      <c r="B34" s="241"/>
      <c r="C34" s="125" t="s">
        <v>314</v>
      </c>
      <c r="D34" s="108" t="s">
        <v>281</v>
      </c>
      <c r="E34" s="254"/>
      <c r="F34" s="241"/>
      <c r="G34" s="241"/>
      <c r="H34" s="241"/>
      <c r="I34" s="232"/>
      <c r="J34" s="232"/>
      <c r="K34" s="232"/>
      <c r="L34" s="232"/>
      <c r="M34" s="232"/>
      <c r="N34" s="232"/>
      <c r="O34" s="187"/>
      <c r="P34" s="278"/>
      <c r="Q34" s="235"/>
      <c r="R34" s="235"/>
      <c r="S34" s="293"/>
      <c r="V34" s="238"/>
    </row>
    <row r="35" spans="1:26" ht="30" customHeight="1" x14ac:dyDescent="0.35">
      <c r="A35" s="197"/>
      <c r="B35" s="241"/>
      <c r="C35" s="125" t="s">
        <v>315</v>
      </c>
      <c r="D35" s="108" t="s">
        <v>289</v>
      </c>
      <c r="E35" s="254"/>
      <c r="F35" s="241"/>
      <c r="G35" s="241"/>
      <c r="H35" s="241"/>
      <c r="I35" s="232"/>
      <c r="J35" s="232"/>
      <c r="K35" s="232"/>
      <c r="L35" s="232"/>
      <c r="M35" s="232"/>
      <c r="N35" s="232"/>
      <c r="O35" s="187"/>
      <c r="P35" s="278"/>
      <c r="Q35" s="235"/>
      <c r="R35" s="235"/>
      <c r="S35" s="293"/>
      <c r="V35" s="238"/>
    </row>
    <row r="36" spans="1:26" x14ac:dyDescent="0.35">
      <c r="A36" s="197"/>
      <c r="B36" s="241"/>
      <c r="C36" s="125" t="s">
        <v>316</v>
      </c>
      <c r="D36" s="108" t="s">
        <v>281</v>
      </c>
      <c r="E36" s="254"/>
      <c r="F36" s="241"/>
      <c r="G36" s="241"/>
      <c r="H36" s="241"/>
      <c r="I36" s="232"/>
      <c r="J36" s="232"/>
      <c r="K36" s="232"/>
      <c r="L36" s="232"/>
      <c r="M36" s="232"/>
      <c r="N36" s="232"/>
      <c r="O36" s="187"/>
      <c r="P36" s="278"/>
      <c r="Q36" s="235"/>
      <c r="R36" s="235"/>
      <c r="S36" s="293"/>
      <c r="V36" s="238"/>
    </row>
    <row r="37" spans="1:26" x14ac:dyDescent="0.35">
      <c r="A37" s="197"/>
      <c r="B37" s="241"/>
      <c r="C37" s="125" t="s">
        <v>317</v>
      </c>
      <c r="D37" s="108" t="s">
        <v>289</v>
      </c>
      <c r="E37" s="254"/>
      <c r="F37" s="241"/>
      <c r="G37" s="241"/>
      <c r="H37" s="241"/>
      <c r="I37" s="232"/>
      <c r="J37" s="232"/>
      <c r="K37" s="232"/>
      <c r="L37" s="232"/>
      <c r="M37" s="232"/>
      <c r="N37" s="232"/>
      <c r="O37" s="187"/>
      <c r="P37" s="278"/>
      <c r="Q37" s="235"/>
      <c r="R37" s="235"/>
      <c r="S37" s="293"/>
      <c r="V37" s="238"/>
    </row>
    <row r="38" spans="1:26" x14ac:dyDescent="0.35">
      <c r="A38" s="197"/>
      <c r="B38" s="241"/>
      <c r="C38" s="125" t="s">
        <v>318</v>
      </c>
      <c r="D38" s="108" t="s">
        <v>289</v>
      </c>
      <c r="E38" s="254"/>
      <c r="F38" s="241"/>
      <c r="G38" s="241"/>
      <c r="H38" s="241"/>
      <c r="I38" s="232"/>
      <c r="J38" s="232"/>
      <c r="K38" s="232"/>
      <c r="L38" s="232"/>
      <c r="M38" s="232"/>
      <c r="N38" s="232"/>
      <c r="O38" s="187"/>
      <c r="P38" s="278"/>
      <c r="Q38" s="235"/>
      <c r="R38" s="235"/>
      <c r="S38" s="293"/>
      <c r="V38" s="238"/>
    </row>
    <row r="39" spans="1:26" ht="15" thickBot="1" x14ac:dyDescent="0.4">
      <c r="A39" s="198"/>
      <c r="B39" s="242"/>
      <c r="C39" s="126" t="s">
        <v>319</v>
      </c>
      <c r="D39" s="108" t="s">
        <v>289</v>
      </c>
      <c r="E39" s="255"/>
      <c r="F39" s="242"/>
      <c r="G39" s="242"/>
      <c r="H39" s="242"/>
      <c r="I39" s="248"/>
      <c r="J39" s="248"/>
      <c r="K39" s="248"/>
      <c r="L39" s="248"/>
      <c r="M39" s="248"/>
      <c r="N39" s="248"/>
      <c r="O39" s="247"/>
      <c r="P39" s="279"/>
      <c r="Q39" s="258"/>
      <c r="R39" s="258"/>
      <c r="S39" s="293"/>
      <c r="V39" s="252"/>
    </row>
    <row r="40" spans="1:26" x14ac:dyDescent="0.35">
      <c r="A40" s="196" t="s">
        <v>77</v>
      </c>
      <c r="B40" s="240" t="s">
        <v>99</v>
      </c>
      <c r="C40" s="122" t="s">
        <v>320</v>
      </c>
      <c r="D40" s="119" t="s">
        <v>281</v>
      </c>
      <c r="E40" s="253" t="s">
        <v>281</v>
      </c>
      <c r="F40" s="240">
        <f ca="1">COUNTIFS(INDIRECT("RAG!$C$"&amp;$V12&amp;":$BB$"&amp;$V12),F$11,RAG!$C$3:$BB$3,$B40)</f>
        <v>1</v>
      </c>
      <c r="G40" s="240">
        <f ca="1">COUNTIFS(INDIRECT("RAG!$C$"&amp;$V12&amp;":$BB$"&amp;$V12),G$11,RAG!$C$3:$BB$3,$B40)</f>
        <v>1</v>
      </c>
      <c r="H40" s="240">
        <f ca="1">COUNTIFS(INDIRECT("RAG!$C$"&amp;$V12&amp;":$BB$"&amp;$V12),H$11,RAG!$C$3:$BB$3,$B40)</f>
        <v>0</v>
      </c>
      <c r="I40" s="231" t="s">
        <v>282</v>
      </c>
      <c r="J40" s="231" t="s">
        <v>335</v>
      </c>
      <c r="K40" s="231" t="s">
        <v>321</v>
      </c>
      <c r="L40" s="231" t="s">
        <v>285</v>
      </c>
      <c r="M40" s="231" t="s">
        <v>286</v>
      </c>
      <c r="N40" s="231" t="s">
        <v>287</v>
      </c>
      <c r="O40" s="246" t="s">
        <v>535</v>
      </c>
      <c r="P40" s="231" t="s">
        <v>281</v>
      </c>
      <c r="Q40" s="234"/>
      <c r="R40" s="249"/>
      <c r="S40" s="293"/>
      <c r="V40" s="237"/>
      <c r="Z40" t="str">
        <f>IF(R40&gt;0,B40&amp;":"&amp;R40&amp;"
","")</f>
        <v/>
      </c>
    </row>
    <row r="41" spans="1:26" ht="29" x14ac:dyDescent="0.35">
      <c r="A41" s="197"/>
      <c r="B41" s="241"/>
      <c r="C41" s="81" t="s">
        <v>322</v>
      </c>
      <c r="D41" s="108" t="s">
        <v>289</v>
      </c>
      <c r="E41" s="254"/>
      <c r="F41" s="241"/>
      <c r="G41" s="241"/>
      <c r="H41" s="241"/>
      <c r="I41" s="232"/>
      <c r="J41" s="232"/>
      <c r="K41" s="232"/>
      <c r="L41" s="232"/>
      <c r="M41" s="232"/>
      <c r="N41" s="232"/>
      <c r="O41" s="187"/>
      <c r="P41" s="232"/>
      <c r="Q41" s="235"/>
      <c r="R41" s="250"/>
      <c r="S41" s="293"/>
      <c r="V41" s="238"/>
    </row>
    <row r="42" spans="1:26" x14ac:dyDescent="0.35">
      <c r="A42" s="197"/>
      <c r="B42" s="241"/>
      <c r="C42" s="81" t="s">
        <v>323</v>
      </c>
      <c r="D42" s="108" t="s">
        <v>281</v>
      </c>
      <c r="E42" s="254"/>
      <c r="F42" s="241"/>
      <c r="G42" s="241"/>
      <c r="H42" s="241"/>
      <c r="I42" s="232"/>
      <c r="J42" s="232"/>
      <c r="K42" s="232"/>
      <c r="L42" s="232"/>
      <c r="M42" s="232"/>
      <c r="N42" s="232"/>
      <c r="O42" s="187"/>
      <c r="P42" s="232"/>
      <c r="Q42" s="235"/>
      <c r="R42" s="250"/>
      <c r="S42" s="293"/>
      <c r="V42" s="238"/>
    </row>
    <row r="43" spans="1:26" ht="29" x14ac:dyDescent="0.35">
      <c r="A43" s="197"/>
      <c r="B43" s="241"/>
      <c r="C43" s="81" t="s">
        <v>324</v>
      </c>
      <c r="D43" s="108" t="s">
        <v>289</v>
      </c>
      <c r="E43" s="254"/>
      <c r="F43" s="241"/>
      <c r="G43" s="241"/>
      <c r="H43" s="241"/>
      <c r="I43" s="232"/>
      <c r="J43" s="232"/>
      <c r="K43" s="232"/>
      <c r="L43" s="232"/>
      <c r="M43" s="232"/>
      <c r="N43" s="232"/>
      <c r="O43" s="187"/>
      <c r="P43" s="232"/>
      <c r="Q43" s="235"/>
      <c r="R43" s="250"/>
      <c r="S43" s="293"/>
      <c r="V43" s="238"/>
    </row>
    <row r="44" spans="1:26" ht="43.5" x14ac:dyDescent="0.35">
      <c r="A44" s="197"/>
      <c r="B44" s="241"/>
      <c r="C44" s="81" t="s">
        <v>325</v>
      </c>
      <c r="D44" s="108" t="s">
        <v>289</v>
      </c>
      <c r="E44" s="254"/>
      <c r="F44" s="241"/>
      <c r="G44" s="241"/>
      <c r="H44" s="241"/>
      <c r="I44" s="232"/>
      <c r="J44" s="232"/>
      <c r="K44" s="232"/>
      <c r="L44" s="232"/>
      <c r="M44" s="232"/>
      <c r="N44" s="232"/>
      <c r="O44" s="187"/>
      <c r="P44" s="232"/>
      <c r="Q44" s="235"/>
      <c r="R44" s="250"/>
      <c r="S44" s="293"/>
      <c r="V44" s="238"/>
    </row>
    <row r="45" spans="1:26" ht="29.5" thickBot="1" x14ac:dyDescent="0.4">
      <c r="A45" s="198"/>
      <c r="B45" s="242"/>
      <c r="C45" s="123" t="s">
        <v>326</v>
      </c>
      <c r="D45" s="108" t="s">
        <v>289</v>
      </c>
      <c r="E45" s="255"/>
      <c r="F45" s="242"/>
      <c r="G45" s="242"/>
      <c r="H45" s="242"/>
      <c r="I45" s="248"/>
      <c r="J45" s="248"/>
      <c r="K45" s="248"/>
      <c r="L45" s="248"/>
      <c r="M45" s="248"/>
      <c r="N45" s="248"/>
      <c r="O45" s="247"/>
      <c r="P45" s="248"/>
      <c r="Q45" s="258"/>
      <c r="R45" s="251"/>
      <c r="S45" s="293"/>
      <c r="V45" s="252"/>
    </row>
    <row r="46" spans="1:26" ht="29.15" customHeight="1" x14ac:dyDescent="0.35">
      <c r="A46" s="196" t="s">
        <v>80</v>
      </c>
      <c r="B46" s="240" t="s">
        <v>100</v>
      </c>
      <c r="C46" s="122" t="s">
        <v>327</v>
      </c>
      <c r="D46" s="119" t="s">
        <v>281</v>
      </c>
      <c r="E46" s="253" t="s">
        <v>281</v>
      </c>
      <c r="F46" s="240">
        <f ca="1">COUNTIFS(INDIRECT("RAG!$C$"&amp;$V12&amp;":$BB$"&amp;$V12),F$11,RAG!$C$3:$BB$3,$B46)</f>
        <v>6</v>
      </c>
      <c r="G46" s="240">
        <f ca="1">COUNTIFS(INDIRECT("RAG!$C$"&amp;$V12&amp;":$BB$"&amp;$V12),G$11,RAG!$C$3:$BB$3,$B46)</f>
        <v>1</v>
      </c>
      <c r="H46" s="240">
        <f ca="1">COUNTIFS(INDIRECT("RAG!$C$"&amp;$V12&amp;":$BB$"&amp;$V12),H$11,RAG!$C$3:$BB$3,$B46)</f>
        <v>0</v>
      </c>
      <c r="I46" s="231" t="s">
        <v>282</v>
      </c>
      <c r="J46" s="231" t="s">
        <v>335</v>
      </c>
      <c r="K46" s="231" t="s">
        <v>284</v>
      </c>
      <c r="L46" s="231" t="s">
        <v>285</v>
      </c>
      <c r="M46" s="231" t="s">
        <v>286</v>
      </c>
      <c r="N46" s="231" t="s">
        <v>265</v>
      </c>
      <c r="O46" s="246" t="s">
        <v>572</v>
      </c>
      <c r="P46" s="277" t="s">
        <v>281</v>
      </c>
      <c r="Q46" s="234" t="s">
        <v>579</v>
      </c>
      <c r="R46" s="234" t="s">
        <v>312</v>
      </c>
      <c r="S46" s="293"/>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54"/>
      <c r="F47" s="241"/>
      <c r="G47" s="241"/>
      <c r="H47" s="241"/>
      <c r="I47" s="232"/>
      <c r="J47" s="232"/>
      <c r="K47" s="232"/>
      <c r="L47" s="232"/>
      <c r="M47" s="232"/>
      <c r="N47" s="232"/>
      <c r="O47" s="187"/>
      <c r="P47" s="278"/>
      <c r="Q47" s="235"/>
      <c r="R47" s="235"/>
      <c r="S47" s="293"/>
      <c r="V47" s="238"/>
    </row>
    <row r="48" spans="1:26" x14ac:dyDescent="0.35">
      <c r="A48" s="197"/>
      <c r="B48" s="241"/>
      <c r="C48" s="81" t="s">
        <v>329</v>
      </c>
      <c r="D48" s="108" t="s">
        <v>281</v>
      </c>
      <c r="E48" s="254"/>
      <c r="F48" s="241"/>
      <c r="G48" s="241"/>
      <c r="H48" s="241"/>
      <c r="I48" s="232"/>
      <c r="J48" s="232"/>
      <c r="K48" s="232"/>
      <c r="L48" s="232"/>
      <c r="M48" s="232"/>
      <c r="N48" s="232"/>
      <c r="O48" s="187"/>
      <c r="P48" s="278"/>
      <c r="Q48" s="235"/>
      <c r="R48" s="235"/>
      <c r="S48" s="293"/>
      <c r="V48" s="238"/>
    </row>
    <row r="49" spans="1:26" ht="14.5" customHeight="1" x14ac:dyDescent="0.35">
      <c r="A49" s="197"/>
      <c r="B49" s="241"/>
      <c r="C49" s="81" t="s">
        <v>330</v>
      </c>
      <c r="D49" s="108" t="s">
        <v>289</v>
      </c>
      <c r="E49" s="254"/>
      <c r="F49" s="241"/>
      <c r="G49" s="241"/>
      <c r="H49" s="241"/>
      <c r="I49" s="232"/>
      <c r="J49" s="232"/>
      <c r="K49" s="232"/>
      <c r="L49" s="232"/>
      <c r="M49" s="232"/>
      <c r="N49" s="232"/>
      <c r="O49" s="187"/>
      <c r="P49" s="278"/>
      <c r="Q49" s="235"/>
      <c r="R49" s="235"/>
      <c r="S49" s="293"/>
      <c r="V49" s="238"/>
    </row>
    <row r="50" spans="1:26" ht="102.65" customHeight="1" thickBot="1" x14ac:dyDescent="0.4">
      <c r="A50" s="198"/>
      <c r="B50" s="242"/>
      <c r="C50" s="123" t="s">
        <v>331</v>
      </c>
      <c r="D50" s="108" t="s">
        <v>289</v>
      </c>
      <c r="E50" s="255"/>
      <c r="F50" s="242"/>
      <c r="G50" s="242"/>
      <c r="H50" s="242"/>
      <c r="I50" s="248"/>
      <c r="J50" s="248"/>
      <c r="K50" s="248"/>
      <c r="L50" s="248"/>
      <c r="M50" s="248"/>
      <c r="N50" s="248"/>
      <c r="O50" s="247"/>
      <c r="P50" s="279"/>
      <c r="Q50" s="258"/>
      <c r="R50" s="258"/>
      <c r="S50" s="293"/>
      <c r="V50" s="252"/>
    </row>
    <row r="51" spans="1:26" ht="43.5" x14ac:dyDescent="0.35">
      <c r="A51" s="196" t="s">
        <v>81</v>
      </c>
      <c r="B51" s="240" t="s">
        <v>101</v>
      </c>
      <c r="C51" s="122" t="s">
        <v>332</v>
      </c>
      <c r="D51" s="119" t="s">
        <v>281</v>
      </c>
      <c r="E51" s="253" t="s">
        <v>281</v>
      </c>
      <c r="F51" s="240">
        <f ca="1">COUNTIFS(INDIRECT("RAG!$C$"&amp;$V12&amp;":$BB$"&amp;$V12),F$11,RAG!$C$3:$BB$3,$B51)</f>
        <v>2</v>
      </c>
      <c r="G51" s="240">
        <f ca="1">COUNTIFS(INDIRECT("RAG!$C$"&amp;$V12&amp;":$BB$"&amp;$V12),G$11,RAG!$C$3:$BB$3,$B51)</f>
        <v>0</v>
      </c>
      <c r="H51" s="240">
        <f ca="1">COUNTIFS(INDIRECT("RAG!$C$"&amp;$V12&amp;":$BB$"&amp;$V12),H$11,RAG!$C$3:$BB$3,$B51)</f>
        <v>2</v>
      </c>
      <c r="I51" s="265" t="s">
        <v>231</v>
      </c>
      <c r="J51" s="265" t="s">
        <v>231</v>
      </c>
      <c r="K51" s="265" t="s">
        <v>231</v>
      </c>
      <c r="L51" s="265" t="s">
        <v>231</v>
      </c>
      <c r="M51" s="265" t="s">
        <v>231</v>
      </c>
      <c r="N51" s="265" t="s">
        <v>262</v>
      </c>
      <c r="O51" s="262" t="s">
        <v>931</v>
      </c>
      <c r="P51" s="277" t="s">
        <v>289</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99.65" customHeight="1" thickBot="1" x14ac:dyDescent="0.4">
      <c r="A52" s="198"/>
      <c r="B52" s="242"/>
      <c r="C52" s="123" t="s">
        <v>333</v>
      </c>
      <c r="D52" s="108" t="s">
        <v>281</v>
      </c>
      <c r="E52" s="255"/>
      <c r="F52" s="242"/>
      <c r="G52" s="242"/>
      <c r="H52" s="242"/>
      <c r="I52" s="267"/>
      <c r="J52" s="267"/>
      <c r="K52" s="267"/>
      <c r="L52" s="267"/>
      <c r="M52" s="267"/>
      <c r="N52" s="267"/>
      <c r="O52" s="264"/>
      <c r="P52" s="279"/>
      <c r="Q52" s="258"/>
      <c r="R52" s="258"/>
      <c r="S52" s="293"/>
      <c r="V52" s="252"/>
    </row>
    <row r="53" spans="1:26" ht="29.15" customHeight="1" x14ac:dyDescent="0.35">
      <c r="A53" s="196" t="s">
        <v>83</v>
      </c>
      <c r="B53" s="240" t="s">
        <v>102</v>
      </c>
      <c r="C53" s="119" t="s">
        <v>334</v>
      </c>
      <c r="D53" s="119" t="s">
        <v>289</v>
      </c>
      <c r="E53" s="265" t="s">
        <v>281</v>
      </c>
      <c r="F53" s="259">
        <f ca="1">COUNTIFS(INDIRECT("RAG!$C$"&amp;$V12&amp;":$BB$"&amp;$V12),F$11,RAG!$C$3:$BB$3,$B53)</f>
        <v>1</v>
      </c>
      <c r="G53" s="259">
        <f ca="1">COUNTIFS(INDIRECT("RAG!$C$"&amp;$V12&amp;":$BB$"&amp;$V12),G$11,RAG!$C$3:$BB$3,$B53)</f>
        <v>0</v>
      </c>
      <c r="H53" s="259">
        <f ca="1">COUNTIFS(INDIRECT("RAG!$C$"&amp;$V12&amp;":$BB$"&amp;$V12),H$11,RAG!$C$3:$BB$3,$B53)</f>
        <v>0</v>
      </c>
      <c r="I53" s="231" t="s">
        <v>282</v>
      </c>
      <c r="J53" s="231" t="s">
        <v>335</v>
      </c>
      <c r="K53" s="231" t="s">
        <v>284</v>
      </c>
      <c r="L53" s="231" t="s">
        <v>285</v>
      </c>
      <c r="M53" s="231" t="s">
        <v>286</v>
      </c>
      <c r="N53" s="231" t="s">
        <v>264</v>
      </c>
      <c r="O53" s="246" t="s">
        <v>533</v>
      </c>
      <c r="P53" s="277" t="s">
        <v>281</v>
      </c>
      <c r="Q53" s="234" t="s">
        <v>528</v>
      </c>
      <c r="R53" s="249"/>
      <c r="S53" s="293"/>
      <c r="V53" s="237"/>
      <c r="Z53" t="str">
        <f>IF(R53&gt;0,B53&amp;":"&amp;R53&amp;"
","")</f>
        <v/>
      </c>
    </row>
    <row r="54" spans="1:26" x14ac:dyDescent="0.35">
      <c r="A54" s="197"/>
      <c r="B54" s="241"/>
      <c r="C54" s="108" t="s">
        <v>336</v>
      </c>
      <c r="D54" s="108" t="s">
        <v>281</v>
      </c>
      <c r="E54" s="266"/>
      <c r="F54" s="260"/>
      <c r="G54" s="260"/>
      <c r="H54" s="260"/>
      <c r="I54" s="232"/>
      <c r="J54" s="232"/>
      <c r="K54" s="232"/>
      <c r="L54" s="232"/>
      <c r="M54" s="232"/>
      <c r="N54" s="232"/>
      <c r="O54" s="187"/>
      <c r="P54" s="278"/>
      <c r="Q54" s="235"/>
      <c r="R54" s="250"/>
      <c r="S54" s="293"/>
      <c r="V54" s="238"/>
    </row>
    <row r="55" spans="1:26" x14ac:dyDescent="0.35">
      <c r="A55" s="197"/>
      <c r="B55" s="241"/>
      <c r="C55" s="127" t="s">
        <v>337</v>
      </c>
      <c r="D55" s="108" t="s">
        <v>289</v>
      </c>
      <c r="E55" s="266"/>
      <c r="F55" s="260"/>
      <c r="G55" s="260"/>
      <c r="H55" s="260"/>
      <c r="I55" s="232"/>
      <c r="J55" s="232"/>
      <c r="K55" s="232"/>
      <c r="L55" s="232"/>
      <c r="M55" s="232"/>
      <c r="N55" s="232"/>
      <c r="O55" s="187"/>
      <c r="P55" s="278"/>
      <c r="Q55" s="235"/>
      <c r="R55" s="250"/>
      <c r="S55" s="293"/>
      <c r="V55" s="238"/>
    </row>
    <row r="56" spans="1:26" x14ac:dyDescent="0.35">
      <c r="A56" s="197"/>
      <c r="B56" s="241"/>
      <c r="C56" s="108" t="s">
        <v>338</v>
      </c>
      <c r="D56" s="108" t="s">
        <v>289</v>
      </c>
      <c r="E56" s="266"/>
      <c r="F56" s="260"/>
      <c r="G56" s="260"/>
      <c r="H56" s="260"/>
      <c r="I56" s="232"/>
      <c r="J56" s="232"/>
      <c r="K56" s="232"/>
      <c r="L56" s="232"/>
      <c r="M56" s="232"/>
      <c r="N56" s="232"/>
      <c r="O56" s="187"/>
      <c r="P56" s="278"/>
      <c r="Q56" s="235"/>
      <c r="R56" s="250"/>
      <c r="S56" s="293"/>
      <c r="V56" s="238"/>
    </row>
    <row r="57" spans="1:26" ht="112" customHeight="1" thickBot="1" x14ac:dyDescent="0.4">
      <c r="A57" s="198"/>
      <c r="B57" s="242"/>
      <c r="C57" s="121" t="s">
        <v>339</v>
      </c>
      <c r="D57" s="108" t="s">
        <v>281</v>
      </c>
      <c r="E57" s="267"/>
      <c r="F57" s="261"/>
      <c r="G57" s="261"/>
      <c r="H57" s="261"/>
      <c r="I57" s="248"/>
      <c r="J57" s="248"/>
      <c r="K57" s="248"/>
      <c r="L57" s="248"/>
      <c r="M57" s="248"/>
      <c r="N57" s="248"/>
      <c r="O57" s="247"/>
      <c r="P57" s="279"/>
      <c r="Q57" s="258"/>
      <c r="R57" s="251"/>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0</v>
      </c>
      <c r="H58" s="259">
        <f ca="1">COUNTIFS(INDIRECT("RAG!$C$"&amp;$V12&amp;":$BB$"&amp;$V12),H$11,RAG!$C$3:$BB$3,$B58)</f>
        <v>2</v>
      </c>
      <c r="I58" s="231" t="s">
        <v>282</v>
      </c>
      <c r="J58" s="231" t="s">
        <v>335</v>
      </c>
      <c r="K58" s="231" t="s">
        <v>284</v>
      </c>
      <c r="L58" s="231" t="s">
        <v>285</v>
      </c>
      <c r="M58" s="231" t="s">
        <v>286</v>
      </c>
      <c r="N58" s="231" t="s">
        <v>261</v>
      </c>
      <c r="O58" s="246" t="s">
        <v>565</v>
      </c>
      <c r="P58" s="231" t="s">
        <v>289</v>
      </c>
      <c r="Q58" s="249"/>
      <c r="R58" s="234"/>
      <c r="S58" s="293"/>
      <c r="V58" s="237"/>
      <c r="Z58" t="str">
        <f>IF(R58&gt;0,B58&amp;":"&amp;R58&amp;"
","")</f>
        <v/>
      </c>
    </row>
    <row r="59" spans="1:26" ht="14.5" customHeight="1" x14ac:dyDescent="0.35">
      <c r="A59" s="197"/>
      <c r="B59" s="241"/>
      <c r="C59" s="109" t="s">
        <v>341</v>
      </c>
      <c r="D59" s="108" t="s">
        <v>289</v>
      </c>
      <c r="E59" s="266"/>
      <c r="F59" s="260"/>
      <c r="G59" s="260"/>
      <c r="H59" s="260"/>
      <c r="I59" s="232"/>
      <c r="J59" s="232"/>
      <c r="K59" s="232"/>
      <c r="L59" s="232"/>
      <c r="M59" s="232"/>
      <c r="N59" s="232"/>
      <c r="O59" s="187"/>
      <c r="P59" s="232"/>
      <c r="Q59" s="250"/>
      <c r="R59" s="235"/>
      <c r="S59" s="293"/>
      <c r="V59" s="238"/>
    </row>
    <row r="60" spans="1:26" ht="50.15" customHeight="1" thickBot="1" x14ac:dyDescent="0.4">
      <c r="A60" s="198"/>
      <c r="B60" s="242"/>
      <c r="C60" s="129" t="s">
        <v>342</v>
      </c>
      <c r="D60" s="108" t="s">
        <v>289</v>
      </c>
      <c r="E60" s="267"/>
      <c r="F60" s="261"/>
      <c r="G60" s="261"/>
      <c r="H60" s="261"/>
      <c r="I60" s="248"/>
      <c r="J60" s="248"/>
      <c r="K60" s="248"/>
      <c r="L60" s="248"/>
      <c r="M60" s="248"/>
      <c r="N60" s="248"/>
      <c r="O60" s="247"/>
      <c r="P60" s="248"/>
      <c r="Q60" s="251"/>
      <c r="R60" s="258"/>
      <c r="S60" s="293"/>
      <c r="V60" s="252"/>
    </row>
    <row r="61" spans="1:26" x14ac:dyDescent="0.35">
      <c r="A61" s="196" t="s">
        <v>85</v>
      </c>
      <c r="B61" s="240" t="s">
        <v>104</v>
      </c>
      <c r="C61" s="119" t="s">
        <v>343</v>
      </c>
      <c r="D61" s="119" t="s">
        <v>281</v>
      </c>
      <c r="E61" s="265" t="s">
        <v>281</v>
      </c>
      <c r="F61" s="259">
        <f ca="1">COUNTIFS(INDIRECT("RAG!$C$"&amp;$V12&amp;":$BB$"&amp;$V12),F$11,RAG!$C$3:$BB$3,$B61)</f>
        <v>1</v>
      </c>
      <c r="G61" s="259">
        <f ca="1">COUNTIFS(INDIRECT("RAG!$C$"&amp;$V12&amp;":$BB$"&amp;$V12),G$11,RAG!$C$3:$BB$3,$B61)</f>
        <v>1</v>
      </c>
      <c r="H61" s="259">
        <f ca="1">COUNTIFS(INDIRECT("RAG!$C$"&amp;$V12&amp;":$BB$"&amp;$V12),H$11,RAG!$C$3:$BB$3,$B61)</f>
        <v>3</v>
      </c>
      <c r="I61" s="231" t="s">
        <v>231</v>
      </c>
      <c r="J61" s="231" t="s">
        <v>231</v>
      </c>
      <c r="K61" s="231" t="s">
        <v>231</v>
      </c>
      <c r="L61" s="231" t="s">
        <v>231</v>
      </c>
      <c r="M61" s="231" t="s">
        <v>231</v>
      </c>
      <c r="N61" s="231" t="s">
        <v>262</v>
      </c>
      <c r="O61" s="246" t="s">
        <v>932</v>
      </c>
      <c r="P61" s="231" t="s">
        <v>289</v>
      </c>
      <c r="Q61" s="271"/>
      <c r="R61" s="271" t="s">
        <v>783</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32"/>
      <c r="J62" s="232"/>
      <c r="K62" s="232"/>
      <c r="L62" s="232"/>
      <c r="M62" s="232"/>
      <c r="N62" s="232"/>
      <c r="O62" s="187"/>
      <c r="P62" s="232"/>
      <c r="Q62" s="272"/>
      <c r="R62" s="272"/>
      <c r="S62" s="293"/>
      <c r="V62" s="275"/>
    </row>
    <row r="63" spans="1:26" x14ac:dyDescent="0.35">
      <c r="A63" s="197"/>
      <c r="B63" s="241"/>
      <c r="C63" s="108" t="s">
        <v>345</v>
      </c>
      <c r="D63" s="108" t="s">
        <v>281</v>
      </c>
      <c r="E63" s="266"/>
      <c r="F63" s="260"/>
      <c r="G63" s="260"/>
      <c r="H63" s="260"/>
      <c r="I63" s="232"/>
      <c r="J63" s="232"/>
      <c r="K63" s="232"/>
      <c r="L63" s="232"/>
      <c r="M63" s="232"/>
      <c r="N63" s="232"/>
      <c r="O63" s="187"/>
      <c r="P63" s="232"/>
      <c r="Q63" s="272"/>
      <c r="R63" s="272"/>
      <c r="S63" s="293"/>
      <c r="V63" s="275"/>
    </row>
    <row r="64" spans="1:26" x14ac:dyDescent="0.35">
      <c r="A64" s="197"/>
      <c r="B64" s="241"/>
      <c r="C64" s="108" t="s">
        <v>346</v>
      </c>
      <c r="D64" s="108" t="s">
        <v>281</v>
      </c>
      <c r="E64" s="266"/>
      <c r="F64" s="260"/>
      <c r="G64" s="260"/>
      <c r="H64" s="260"/>
      <c r="I64" s="232"/>
      <c r="J64" s="232"/>
      <c r="K64" s="232"/>
      <c r="L64" s="232"/>
      <c r="M64" s="232"/>
      <c r="N64" s="232"/>
      <c r="O64" s="187"/>
      <c r="P64" s="232"/>
      <c r="Q64" s="272"/>
      <c r="R64" s="272"/>
      <c r="S64" s="293"/>
      <c r="V64" s="275"/>
    </row>
    <row r="65" spans="1:26" x14ac:dyDescent="0.35">
      <c r="A65" s="197"/>
      <c r="B65" s="241"/>
      <c r="C65" s="108" t="s">
        <v>347</v>
      </c>
      <c r="D65" s="108" t="s">
        <v>289</v>
      </c>
      <c r="E65" s="266"/>
      <c r="F65" s="260"/>
      <c r="G65" s="260"/>
      <c r="H65" s="260"/>
      <c r="I65" s="232"/>
      <c r="J65" s="232"/>
      <c r="K65" s="232"/>
      <c r="L65" s="232"/>
      <c r="M65" s="232"/>
      <c r="N65" s="232"/>
      <c r="O65" s="187"/>
      <c r="P65" s="232"/>
      <c r="Q65" s="272"/>
      <c r="R65" s="272"/>
      <c r="S65" s="293"/>
      <c r="V65" s="275"/>
    </row>
    <row r="66" spans="1:26" x14ac:dyDescent="0.35">
      <c r="A66" s="197"/>
      <c r="B66" s="241"/>
      <c r="C66" s="108" t="s">
        <v>348</v>
      </c>
      <c r="D66" s="108" t="s">
        <v>289</v>
      </c>
      <c r="E66" s="266"/>
      <c r="F66" s="260"/>
      <c r="G66" s="260"/>
      <c r="H66" s="260"/>
      <c r="I66" s="232"/>
      <c r="J66" s="232"/>
      <c r="K66" s="232"/>
      <c r="L66" s="232"/>
      <c r="M66" s="232"/>
      <c r="N66" s="232"/>
      <c r="O66" s="187"/>
      <c r="P66" s="232"/>
      <c r="Q66" s="272"/>
      <c r="R66" s="272"/>
      <c r="S66" s="293"/>
      <c r="V66" s="275"/>
    </row>
    <row r="67" spans="1:26" ht="29" x14ac:dyDescent="0.35">
      <c r="A67" s="197"/>
      <c r="B67" s="241"/>
      <c r="C67" s="108" t="s">
        <v>349</v>
      </c>
      <c r="D67" s="108" t="s">
        <v>289</v>
      </c>
      <c r="E67" s="266"/>
      <c r="F67" s="260"/>
      <c r="G67" s="260"/>
      <c r="H67" s="260"/>
      <c r="I67" s="232"/>
      <c r="J67" s="232"/>
      <c r="K67" s="232"/>
      <c r="L67" s="232"/>
      <c r="M67" s="232"/>
      <c r="N67" s="232"/>
      <c r="O67" s="187"/>
      <c r="P67" s="232"/>
      <c r="Q67" s="272"/>
      <c r="R67" s="272"/>
      <c r="S67" s="293"/>
      <c r="V67" s="275"/>
    </row>
    <row r="68" spans="1:26" ht="15" thickBot="1" x14ac:dyDescent="0.4">
      <c r="A68" s="198"/>
      <c r="B68" s="242"/>
      <c r="C68" s="121" t="s">
        <v>350</v>
      </c>
      <c r="D68" s="108" t="s">
        <v>281</v>
      </c>
      <c r="E68" s="267"/>
      <c r="F68" s="261"/>
      <c r="G68" s="261"/>
      <c r="H68" s="261"/>
      <c r="I68" s="248"/>
      <c r="J68" s="248"/>
      <c r="K68" s="248"/>
      <c r="L68" s="248"/>
      <c r="M68" s="248"/>
      <c r="N68" s="248"/>
      <c r="O68" s="247"/>
      <c r="P68" s="248"/>
      <c r="Q68" s="273"/>
      <c r="R68" s="273"/>
      <c r="S68" s="293"/>
      <c r="V68" s="276"/>
    </row>
    <row r="69" spans="1:26" ht="14.5" customHeight="1" x14ac:dyDescent="0.35">
      <c r="A69" s="196" t="s">
        <v>599</v>
      </c>
      <c r="B69" s="240" t="s">
        <v>105</v>
      </c>
      <c r="C69" s="124" t="s">
        <v>738</v>
      </c>
      <c r="D69" s="119" t="s">
        <v>281</v>
      </c>
      <c r="E69" s="265" t="s">
        <v>281</v>
      </c>
      <c r="F69" s="259">
        <f ca="1">COUNTIFS(INDIRECT("RAG!$C$"&amp;$V12&amp;":$BB$"&amp;$V12),F$11,RAG!$C$3:$BB$3,$B69)</f>
        <v>0</v>
      </c>
      <c r="G69" s="259">
        <f ca="1">COUNTIFS(INDIRECT("RAG!$C$"&amp;$V12&amp;":$BB$"&amp;$V12),G$11,RAG!$C$3:$BB$3,$B69)</f>
        <v>0</v>
      </c>
      <c r="H69" s="259">
        <f ca="1">COUNTIFS(INDIRECT("RAG!$C$"&amp;$V12&amp;":$BB$"&amp;$V12),H$11,RAG!$C$3:$BB$3,$B69)</f>
        <v>6</v>
      </c>
      <c r="I69" s="231" t="s">
        <v>282</v>
      </c>
      <c r="J69" s="231" t="s">
        <v>335</v>
      </c>
      <c r="K69" s="231" t="s">
        <v>284</v>
      </c>
      <c r="L69" s="231" t="s">
        <v>285</v>
      </c>
      <c r="M69" s="231" t="s">
        <v>286</v>
      </c>
      <c r="N69" s="231" t="s">
        <v>261</v>
      </c>
      <c r="O69" s="262" t="s">
        <v>561</v>
      </c>
      <c r="P69" s="231" t="s">
        <v>289</v>
      </c>
      <c r="Q69" s="234"/>
      <c r="R69" s="249"/>
      <c r="S69" s="292"/>
      <c r="V69" s="237"/>
      <c r="Z69" t="str">
        <f>IF(R69&gt;0,B69&amp;":"&amp;R69&amp;"
","")</f>
        <v/>
      </c>
    </row>
    <row r="70" spans="1:26" x14ac:dyDescent="0.35">
      <c r="A70" s="197"/>
      <c r="B70" s="241"/>
      <c r="C70" s="125" t="s">
        <v>352</v>
      </c>
      <c r="D70" s="108" t="s">
        <v>281</v>
      </c>
      <c r="E70" s="266"/>
      <c r="F70" s="260"/>
      <c r="G70" s="260"/>
      <c r="H70" s="260"/>
      <c r="I70" s="232"/>
      <c r="J70" s="232"/>
      <c r="K70" s="232"/>
      <c r="L70" s="232"/>
      <c r="M70" s="232"/>
      <c r="N70" s="232"/>
      <c r="O70" s="263"/>
      <c r="P70" s="232"/>
      <c r="Q70" s="235"/>
      <c r="R70" s="250"/>
      <c r="S70" s="292"/>
      <c r="V70" s="238"/>
    </row>
    <row r="71" spans="1:26" ht="29" x14ac:dyDescent="0.35">
      <c r="A71" s="197"/>
      <c r="B71" s="241"/>
      <c r="C71" s="125" t="s">
        <v>353</v>
      </c>
      <c r="D71" s="108" t="s">
        <v>289</v>
      </c>
      <c r="E71" s="266"/>
      <c r="F71" s="260"/>
      <c r="G71" s="260"/>
      <c r="H71" s="260"/>
      <c r="I71" s="232"/>
      <c r="J71" s="232"/>
      <c r="K71" s="232"/>
      <c r="L71" s="232"/>
      <c r="M71" s="232"/>
      <c r="N71" s="232"/>
      <c r="O71" s="263"/>
      <c r="P71" s="232"/>
      <c r="Q71" s="235"/>
      <c r="R71" s="250"/>
      <c r="S71" s="292"/>
      <c r="V71" s="238"/>
    </row>
    <row r="72" spans="1:26" x14ac:dyDescent="0.35">
      <c r="A72" s="197"/>
      <c r="B72" s="241"/>
      <c r="C72" s="125" t="s">
        <v>354</v>
      </c>
      <c r="D72" s="108" t="s">
        <v>289</v>
      </c>
      <c r="E72" s="266"/>
      <c r="F72" s="260"/>
      <c r="G72" s="260"/>
      <c r="H72" s="260"/>
      <c r="I72" s="232"/>
      <c r="J72" s="232"/>
      <c r="K72" s="232"/>
      <c r="L72" s="232"/>
      <c r="M72" s="232"/>
      <c r="N72" s="232"/>
      <c r="O72" s="263"/>
      <c r="P72" s="232"/>
      <c r="Q72" s="235"/>
      <c r="R72" s="250"/>
      <c r="S72" s="292"/>
      <c r="V72" s="238"/>
    </row>
    <row r="73" spans="1:26" x14ac:dyDescent="0.35">
      <c r="A73" s="197"/>
      <c r="B73" s="241"/>
      <c r="C73" s="125" t="s">
        <v>739</v>
      </c>
      <c r="D73" s="108" t="s">
        <v>289</v>
      </c>
      <c r="E73" s="266"/>
      <c r="F73" s="260"/>
      <c r="G73" s="260"/>
      <c r="H73" s="260"/>
      <c r="I73" s="232"/>
      <c r="J73" s="232"/>
      <c r="K73" s="232"/>
      <c r="L73" s="232"/>
      <c r="M73" s="232"/>
      <c r="N73" s="232"/>
      <c r="O73" s="263"/>
      <c r="P73" s="232"/>
      <c r="Q73" s="235"/>
      <c r="R73" s="250"/>
      <c r="S73" s="292"/>
      <c r="V73" s="238"/>
    </row>
    <row r="74" spans="1:26" x14ac:dyDescent="0.35">
      <c r="A74" s="197"/>
      <c r="B74" s="241"/>
      <c r="C74" s="125" t="s">
        <v>355</v>
      </c>
      <c r="D74" s="108" t="s">
        <v>289</v>
      </c>
      <c r="E74" s="266"/>
      <c r="F74" s="260"/>
      <c r="G74" s="260"/>
      <c r="H74" s="260"/>
      <c r="I74" s="232"/>
      <c r="J74" s="232"/>
      <c r="K74" s="232"/>
      <c r="L74" s="232"/>
      <c r="M74" s="232"/>
      <c r="N74" s="232"/>
      <c r="O74" s="263"/>
      <c r="P74" s="232"/>
      <c r="Q74" s="235"/>
      <c r="R74" s="250"/>
      <c r="S74" s="292"/>
      <c r="V74" s="238"/>
    </row>
    <row r="75" spans="1:26" ht="15" thickBot="1" x14ac:dyDescent="0.4">
      <c r="A75" s="198"/>
      <c r="B75" s="242"/>
      <c r="C75" s="126" t="s">
        <v>356</v>
      </c>
      <c r="D75" s="108" t="s">
        <v>289</v>
      </c>
      <c r="E75" s="267"/>
      <c r="F75" s="261"/>
      <c r="G75" s="261"/>
      <c r="H75" s="261"/>
      <c r="I75" s="248"/>
      <c r="J75" s="248"/>
      <c r="K75" s="248"/>
      <c r="L75" s="248"/>
      <c r="M75" s="248"/>
      <c r="N75" s="248"/>
      <c r="O75" s="264"/>
      <c r="P75" s="248"/>
      <c r="Q75" s="258"/>
      <c r="R75" s="251"/>
      <c r="S75" s="292"/>
      <c r="V75" s="252"/>
    </row>
    <row r="76" spans="1:26" x14ac:dyDescent="0.35">
      <c r="A76" s="196" t="s">
        <v>87</v>
      </c>
      <c r="B76" s="240" t="s">
        <v>106</v>
      </c>
      <c r="C76" s="124" t="s">
        <v>357</v>
      </c>
      <c r="D76" s="119" t="s">
        <v>281</v>
      </c>
      <c r="E76" s="265" t="s">
        <v>281</v>
      </c>
      <c r="F76" s="259">
        <f ca="1">COUNTIFS(INDIRECT("RAG!$C$"&amp;$V12&amp;":$BB$"&amp;$V12),F$11,RAG!$C$3:$BB$3,$B76)</f>
        <v>2</v>
      </c>
      <c r="G76" s="259">
        <f ca="1">COUNTIFS(INDIRECT("RAG!$C$"&amp;$V12&amp;":$BB$"&amp;$V12),G$11,RAG!$C$3:$BB$3,$B76)</f>
        <v>0</v>
      </c>
      <c r="H76" s="259">
        <f ca="1">COUNTIFS(INDIRECT("RAG!$C$"&amp;$V12&amp;":$BB$"&amp;$V12),H$11,RAG!$C$3:$BB$3,$B76)</f>
        <v>2</v>
      </c>
      <c r="I76" s="231" t="s">
        <v>282</v>
      </c>
      <c r="J76" s="231" t="s">
        <v>335</v>
      </c>
      <c r="K76" s="231" t="s">
        <v>284</v>
      </c>
      <c r="L76" s="231" t="s">
        <v>285</v>
      </c>
      <c r="M76" s="231" t="s">
        <v>286</v>
      </c>
      <c r="N76" s="231" t="s">
        <v>265</v>
      </c>
      <c r="O76" s="268" t="s">
        <v>443</v>
      </c>
      <c r="P76" s="231" t="s">
        <v>281</v>
      </c>
      <c r="Q76" s="234" t="s">
        <v>916</v>
      </c>
      <c r="R76" s="249"/>
      <c r="S76" s="293"/>
      <c r="V76" s="237"/>
      <c r="Z76" t="str">
        <f>IF(R76&gt;0,B76&amp;":"&amp;R76&amp;"
","")</f>
        <v/>
      </c>
    </row>
    <row r="77" spans="1:26" x14ac:dyDescent="0.35">
      <c r="A77" s="197"/>
      <c r="B77" s="241"/>
      <c r="C77" s="125" t="s">
        <v>359</v>
      </c>
      <c r="D77" s="108" t="s">
        <v>289</v>
      </c>
      <c r="E77" s="266"/>
      <c r="F77" s="260"/>
      <c r="G77" s="260"/>
      <c r="H77" s="260"/>
      <c r="I77" s="232"/>
      <c r="J77" s="232"/>
      <c r="K77" s="232"/>
      <c r="L77" s="232"/>
      <c r="M77" s="232"/>
      <c r="N77" s="232"/>
      <c r="O77" s="269"/>
      <c r="P77" s="232"/>
      <c r="Q77" s="235"/>
      <c r="R77" s="250"/>
      <c r="S77" s="293"/>
      <c r="V77" s="238"/>
    </row>
    <row r="78" spans="1:26" x14ac:dyDescent="0.35">
      <c r="A78" s="197"/>
      <c r="B78" s="241"/>
      <c r="C78" s="125" t="s">
        <v>360</v>
      </c>
      <c r="D78" s="108" t="s">
        <v>281</v>
      </c>
      <c r="E78" s="266"/>
      <c r="F78" s="260"/>
      <c r="G78" s="260"/>
      <c r="H78" s="260"/>
      <c r="I78" s="232"/>
      <c r="J78" s="232"/>
      <c r="K78" s="232"/>
      <c r="L78" s="232"/>
      <c r="M78" s="232"/>
      <c r="N78" s="232"/>
      <c r="O78" s="269"/>
      <c r="P78" s="232"/>
      <c r="Q78" s="235"/>
      <c r="R78" s="250"/>
      <c r="S78" s="293"/>
      <c r="V78" s="238"/>
    </row>
    <row r="79" spans="1:26" x14ac:dyDescent="0.35">
      <c r="A79" s="197"/>
      <c r="B79" s="241"/>
      <c r="C79" s="125" t="s">
        <v>361</v>
      </c>
      <c r="D79" s="108" t="s">
        <v>281</v>
      </c>
      <c r="E79" s="266"/>
      <c r="F79" s="260"/>
      <c r="G79" s="260"/>
      <c r="H79" s="260"/>
      <c r="I79" s="232"/>
      <c r="J79" s="232"/>
      <c r="K79" s="232"/>
      <c r="L79" s="232"/>
      <c r="M79" s="232"/>
      <c r="N79" s="232"/>
      <c r="O79" s="269"/>
      <c r="P79" s="232"/>
      <c r="Q79" s="235"/>
      <c r="R79" s="250"/>
      <c r="S79" s="293"/>
      <c r="V79" s="238"/>
    </row>
    <row r="80" spans="1:26" ht="68.150000000000006" customHeight="1" thickBot="1" x14ac:dyDescent="0.4">
      <c r="A80" s="198"/>
      <c r="B80" s="242"/>
      <c r="C80" s="130" t="s">
        <v>362</v>
      </c>
      <c r="D80" s="108" t="s">
        <v>289</v>
      </c>
      <c r="E80" s="267"/>
      <c r="F80" s="261"/>
      <c r="G80" s="261"/>
      <c r="H80" s="261"/>
      <c r="I80" s="248"/>
      <c r="J80" s="248"/>
      <c r="K80" s="248"/>
      <c r="L80" s="248"/>
      <c r="M80" s="248"/>
      <c r="N80" s="248"/>
      <c r="O80" s="270"/>
      <c r="P80" s="248"/>
      <c r="Q80" s="258"/>
      <c r="R80" s="251"/>
      <c r="S80" s="293"/>
      <c r="V80" s="252"/>
    </row>
    <row r="81" spans="1:26" x14ac:dyDescent="0.35">
      <c r="A81" s="199" t="s">
        <v>91</v>
      </c>
      <c r="B81" s="240" t="s">
        <v>107</v>
      </c>
      <c r="C81" s="124" t="s">
        <v>363</v>
      </c>
      <c r="D81" s="119" t="s">
        <v>281</v>
      </c>
      <c r="E81" s="253" t="s">
        <v>281</v>
      </c>
      <c r="F81" s="240">
        <f ca="1">COUNTIFS(INDIRECT("RAG!$C$"&amp;$V12&amp;":$BB$"&amp;$V12),F$11,RAG!$C$3:$BB$3,$B81)</f>
        <v>1</v>
      </c>
      <c r="G81" s="240">
        <f ca="1">COUNTIFS(INDIRECT("RAG!$C$"&amp;$V12&amp;":$BB$"&amp;$V12),G$11,RAG!$C$3:$BB$3,$B81)</f>
        <v>2</v>
      </c>
      <c r="H81" s="240">
        <f ca="1">COUNTIFS(INDIRECT("RAG!$C$"&amp;$V12&amp;":$BB$"&amp;$V12),H$11,RAG!$C$3:$BB$3,$B81)</f>
        <v>2</v>
      </c>
      <c r="I81" s="231" t="s">
        <v>282</v>
      </c>
      <c r="J81" s="231" t="s">
        <v>335</v>
      </c>
      <c r="K81" s="231" t="s">
        <v>284</v>
      </c>
      <c r="L81" s="231" t="s">
        <v>285</v>
      </c>
      <c r="M81" s="231" t="s">
        <v>286</v>
      </c>
      <c r="N81" s="231" t="s">
        <v>265</v>
      </c>
      <c r="O81" s="246" t="s">
        <v>495</v>
      </c>
      <c r="P81" s="231" t="s">
        <v>281</v>
      </c>
      <c r="Q81" s="234" t="s">
        <v>567</v>
      </c>
      <c r="R81" s="249"/>
      <c r="S81" s="293"/>
      <c r="V81" s="237"/>
      <c r="Z81" t="str">
        <f>IF(R81&gt;0,B81&amp;":"&amp;R81&amp;"
","")</f>
        <v/>
      </c>
    </row>
    <row r="82" spans="1:26" x14ac:dyDescent="0.35">
      <c r="A82" s="201"/>
      <c r="B82" s="241"/>
      <c r="C82" s="125" t="s">
        <v>364</v>
      </c>
      <c r="D82" s="108" t="s">
        <v>281</v>
      </c>
      <c r="E82" s="254"/>
      <c r="F82" s="241"/>
      <c r="G82" s="241"/>
      <c r="H82" s="241"/>
      <c r="I82" s="232"/>
      <c r="J82" s="232"/>
      <c r="K82" s="232"/>
      <c r="L82" s="232"/>
      <c r="M82" s="232"/>
      <c r="N82" s="232"/>
      <c r="O82" s="187"/>
      <c r="P82" s="232"/>
      <c r="Q82" s="235"/>
      <c r="R82" s="250"/>
      <c r="S82" s="293"/>
      <c r="V82" s="238"/>
    </row>
    <row r="83" spans="1:26" x14ac:dyDescent="0.35">
      <c r="A83" s="201"/>
      <c r="B83" s="241"/>
      <c r="C83" s="125" t="s">
        <v>365</v>
      </c>
      <c r="D83" s="108" t="s">
        <v>289</v>
      </c>
      <c r="E83" s="254"/>
      <c r="F83" s="241"/>
      <c r="G83" s="241"/>
      <c r="H83" s="241"/>
      <c r="I83" s="232"/>
      <c r="J83" s="232"/>
      <c r="K83" s="232"/>
      <c r="L83" s="232"/>
      <c r="M83" s="232"/>
      <c r="N83" s="232"/>
      <c r="O83" s="187"/>
      <c r="P83" s="232"/>
      <c r="Q83" s="235"/>
      <c r="R83" s="250"/>
      <c r="S83" s="293"/>
      <c r="V83" s="238"/>
    </row>
    <row r="84" spans="1:26" x14ac:dyDescent="0.35">
      <c r="A84" s="201"/>
      <c r="B84" s="241"/>
      <c r="C84" s="131" t="s">
        <v>366</v>
      </c>
      <c r="D84" s="108" t="s">
        <v>289</v>
      </c>
      <c r="E84" s="254"/>
      <c r="F84" s="241"/>
      <c r="G84" s="241"/>
      <c r="H84" s="241"/>
      <c r="I84" s="232"/>
      <c r="J84" s="232"/>
      <c r="K84" s="232"/>
      <c r="L84" s="232"/>
      <c r="M84" s="232"/>
      <c r="N84" s="232"/>
      <c r="O84" s="187"/>
      <c r="P84" s="232"/>
      <c r="Q84" s="235"/>
      <c r="R84" s="250"/>
      <c r="S84" s="293"/>
      <c r="V84" s="238"/>
    </row>
    <row r="85" spans="1:26" ht="29" x14ac:dyDescent="0.35">
      <c r="A85" s="201"/>
      <c r="B85" s="241"/>
      <c r="C85" s="131" t="s">
        <v>367</v>
      </c>
      <c r="D85" s="108" t="s">
        <v>289</v>
      </c>
      <c r="E85" s="254"/>
      <c r="F85" s="241"/>
      <c r="G85" s="241"/>
      <c r="H85" s="241"/>
      <c r="I85" s="232"/>
      <c r="J85" s="232"/>
      <c r="K85" s="232"/>
      <c r="L85" s="232"/>
      <c r="M85" s="232"/>
      <c r="N85" s="232"/>
      <c r="O85" s="187"/>
      <c r="P85" s="232"/>
      <c r="Q85" s="235"/>
      <c r="R85" s="250"/>
      <c r="S85" s="293"/>
      <c r="V85" s="238"/>
    </row>
    <row r="86" spans="1:26" ht="29" x14ac:dyDescent="0.35">
      <c r="A86" s="201"/>
      <c r="B86" s="241"/>
      <c r="C86" s="131" t="s">
        <v>368</v>
      </c>
      <c r="D86" s="108" t="s">
        <v>281</v>
      </c>
      <c r="E86" s="254"/>
      <c r="F86" s="241"/>
      <c r="G86" s="241"/>
      <c r="H86" s="241"/>
      <c r="I86" s="232"/>
      <c r="J86" s="232"/>
      <c r="K86" s="232"/>
      <c r="L86" s="232"/>
      <c r="M86" s="232"/>
      <c r="N86" s="232"/>
      <c r="O86" s="187"/>
      <c r="P86" s="232"/>
      <c r="Q86" s="235"/>
      <c r="R86" s="250"/>
      <c r="S86" s="293"/>
      <c r="V86" s="238"/>
    </row>
    <row r="87" spans="1:26" ht="15" thickBot="1" x14ac:dyDescent="0.4">
      <c r="A87" s="200"/>
      <c r="B87" s="242"/>
      <c r="C87" s="129" t="s">
        <v>369</v>
      </c>
      <c r="D87" s="108" t="s">
        <v>289</v>
      </c>
      <c r="E87" s="255"/>
      <c r="F87" s="242"/>
      <c r="G87" s="242"/>
      <c r="H87" s="242"/>
      <c r="I87" s="248"/>
      <c r="J87" s="248"/>
      <c r="K87" s="248"/>
      <c r="L87" s="248"/>
      <c r="M87" s="248"/>
      <c r="N87" s="248"/>
      <c r="O87" s="247"/>
      <c r="P87" s="248"/>
      <c r="Q87" s="258"/>
      <c r="R87" s="251"/>
      <c r="S87" s="293"/>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31" t="s">
        <v>231</v>
      </c>
      <c r="J88" s="231" t="s">
        <v>231</v>
      </c>
      <c r="K88" s="231" t="s">
        <v>231</v>
      </c>
      <c r="L88" s="231" t="s">
        <v>231</v>
      </c>
      <c r="M88" s="231" t="s">
        <v>231</v>
      </c>
      <c r="N88" s="231"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32"/>
      <c r="J89" s="232"/>
      <c r="K89" s="232"/>
      <c r="L89" s="232"/>
      <c r="M89" s="232"/>
      <c r="N89" s="232"/>
      <c r="O89" s="187"/>
      <c r="P89" s="232"/>
      <c r="Q89" s="235"/>
      <c r="R89" s="235"/>
      <c r="S89" s="293"/>
      <c r="V89" s="238"/>
    </row>
    <row r="90" spans="1:26" x14ac:dyDescent="0.35">
      <c r="A90" s="201"/>
      <c r="B90" s="241"/>
      <c r="C90" s="131" t="s">
        <v>373</v>
      </c>
      <c r="D90" s="108" t="s">
        <v>289</v>
      </c>
      <c r="E90" s="254"/>
      <c r="F90" s="241"/>
      <c r="G90" s="241"/>
      <c r="H90" s="241"/>
      <c r="I90" s="232"/>
      <c r="J90" s="232"/>
      <c r="K90" s="232"/>
      <c r="L90" s="232"/>
      <c r="M90" s="232"/>
      <c r="N90" s="232"/>
      <c r="O90" s="187"/>
      <c r="P90" s="232"/>
      <c r="Q90" s="235"/>
      <c r="R90" s="235"/>
      <c r="S90" s="293"/>
      <c r="V90" s="238"/>
    </row>
    <row r="91" spans="1:26" ht="87.65" customHeight="1" thickBot="1" x14ac:dyDescent="0.4">
      <c r="A91" s="202"/>
      <c r="B91" s="242"/>
      <c r="C91" s="133" t="s">
        <v>374</v>
      </c>
      <c r="D91" s="143" t="s">
        <v>281</v>
      </c>
      <c r="E91" s="255"/>
      <c r="F91" s="242"/>
      <c r="G91" s="242"/>
      <c r="H91" s="242"/>
      <c r="I91" s="233"/>
      <c r="J91" s="233"/>
      <c r="K91" s="233"/>
      <c r="L91" s="233"/>
      <c r="M91" s="233"/>
      <c r="N91" s="233"/>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uQAQX5mgAgU7Zfg/cKuLTJnUp2RdwbSED+zIVq9rCmHN6SMI+9pvQbgh/AafwbbvIx9MYjgJvpSVdBwx+HB1Sw==" saltValue="nJQhK8/ly/VMu7X19lkWkw==" spinCount="100000" sheet="1" objects="1" scenarios="1"/>
  <autoFilter ref="A11:Q91" xr:uid="{D2C47CAF-421C-4D58-AA7A-22430CCF83D7}"/>
  <mergeCells count="262">
    <mergeCell ref="S69:S75"/>
    <mergeCell ref="S76:S80"/>
    <mergeCell ref="S81:S87"/>
    <mergeCell ref="S88:S91"/>
    <mergeCell ref="S12:S21"/>
    <mergeCell ref="S24:S31"/>
    <mergeCell ref="S32:S39"/>
    <mergeCell ref="S40:S45"/>
    <mergeCell ref="S46:S50"/>
    <mergeCell ref="S51:S52"/>
    <mergeCell ref="S53:S57"/>
    <mergeCell ref="S58:S60"/>
    <mergeCell ref="S61:S68"/>
    <mergeCell ref="S22:S23"/>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O24:O31"/>
    <mergeCell ref="P24:P3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M40:M45"/>
    <mergeCell ref="N40:N45"/>
    <mergeCell ref="A46:A50"/>
    <mergeCell ref="B46:B50"/>
    <mergeCell ref="E46:E50"/>
    <mergeCell ref="F46:F50"/>
    <mergeCell ref="G46:G50"/>
    <mergeCell ref="I40:I45"/>
    <mergeCell ref="J40:J45"/>
    <mergeCell ref="K40:K45"/>
    <mergeCell ref="L40:L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2006" priority="1">
      <formula>$D12="No"</formula>
    </cfRule>
  </conditionalFormatting>
  <conditionalFormatting sqref="F12:F91">
    <cfRule type="cellIs" dxfId="2005" priority="4" operator="greaterThan">
      <formula>0</formula>
    </cfRule>
  </conditionalFormatting>
  <conditionalFormatting sqref="G12:G91">
    <cfRule type="cellIs" dxfId="2004" priority="3" operator="greaterThan">
      <formula>0</formula>
    </cfRule>
  </conditionalFormatting>
  <conditionalFormatting sqref="H12:H91">
    <cfRule type="cellIs" dxfId="2003" priority="2" operator="greaterThan">
      <formula>0</formula>
    </cfRule>
  </conditionalFormatting>
  <conditionalFormatting sqref="N12">
    <cfRule type="cellIs" dxfId="2002" priority="45" operator="equal">
      <formula>"Neutral"</formula>
    </cfRule>
    <cfRule type="cellIs" dxfId="2001" priority="43" operator="equal">
      <formula>"Minor Positive"</formula>
    </cfRule>
    <cfRule type="cellIs" dxfId="2000" priority="42" operator="equal">
      <formula>"Significant Negative"</formula>
    </cfRule>
    <cfRule type="cellIs" dxfId="1999" priority="44" operator="equal">
      <formula>"Significant Positive"</formula>
    </cfRule>
    <cfRule type="cellIs" dxfId="1998" priority="41" operator="equal">
      <formula>"Minor Negative"</formula>
    </cfRule>
  </conditionalFormatting>
  <conditionalFormatting sqref="N22">
    <cfRule type="cellIs" dxfId="1997" priority="50" operator="equal">
      <formula>"Minor Positive"</formula>
    </cfRule>
    <cfRule type="cellIs" dxfId="1996" priority="49" operator="equal">
      <formula>"Neutral"</formula>
    </cfRule>
    <cfRule type="cellIs" dxfId="1995" priority="48" operator="equal">
      <formula>"Uncertain"</formula>
    </cfRule>
    <cfRule type="cellIs" dxfId="1994" priority="47" operator="equal">
      <formula>"Minor Negative"</formula>
    </cfRule>
    <cfRule type="cellIs" dxfId="1993" priority="46" operator="equal">
      <formula>"Significant Negative"</formula>
    </cfRule>
    <cfRule type="cellIs" dxfId="1992" priority="51" operator="equal">
      <formula>"Significant Positive"</formula>
    </cfRule>
  </conditionalFormatting>
  <conditionalFormatting sqref="N24">
    <cfRule type="cellIs" dxfId="1991" priority="52" operator="equal">
      <formula>"Significant Negative"</formula>
    </cfRule>
    <cfRule type="cellIs" dxfId="1990" priority="56" operator="equal">
      <formula>"Minor Positive"</formula>
    </cfRule>
    <cfRule type="cellIs" dxfId="1989" priority="53" operator="equal">
      <formula>"Minor Negative"</formula>
    </cfRule>
    <cfRule type="cellIs" dxfId="1988" priority="54" operator="equal">
      <formula>"Uncertain"</formula>
    </cfRule>
    <cfRule type="cellIs" dxfId="1987" priority="55" operator="equal">
      <formula>"Neutral"</formula>
    </cfRule>
    <cfRule type="cellIs" dxfId="1986" priority="57" operator="equal">
      <formula>"Significant Positive"</formula>
    </cfRule>
  </conditionalFormatting>
  <conditionalFormatting sqref="N32">
    <cfRule type="cellIs" dxfId="1985" priority="62" operator="equal">
      <formula>"Minor Positive"</formula>
    </cfRule>
    <cfRule type="cellIs" dxfId="1984" priority="61" operator="equal">
      <formula>"Neutral"</formula>
    </cfRule>
    <cfRule type="cellIs" dxfId="1983" priority="60" operator="equal">
      <formula>"Uncertain"</formula>
    </cfRule>
    <cfRule type="cellIs" dxfId="1982" priority="58" operator="equal">
      <formula>"Significant Negative"</formula>
    </cfRule>
    <cfRule type="cellIs" dxfId="1981" priority="59" operator="equal">
      <formula>"Minor Negative"</formula>
    </cfRule>
    <cfRule type="cellIs" dxfId="1980" priority="63" operator="equal">
      <formula>"Significant Positive"</formula>
    </cfRule>
  </conditionalFormatting>
  <conditionalFormatting sqref="N40">
    <cfRule type="cellIs" dxfId="1979" priority="75" operator="equal">
      <formula>"Significant Positive"</formula>
    </cfRule>
    <cfRule type="cellIs" dxfId="1978" priority="70" operator="equal">
      <formula>"Significant Negative"</formula>
    </cfRule>
    <cfRule type="cellIs" dxfId="1977" priority="71" operator="equal">
      <formula>"Minor Negative"</formula>
    </cfRule>
    <cfRule type="cellIs" dxfId="1976" priority="72" operator="equal">
      <formula>"Uncertain"</formula>
    </cfRule>
    <cfRule type="cellIs" dxfId="1975" priority="73" operator="equal">
      <formula>"Neutral"</formula>
    </cfRule>
    <cfRule type="cellIs" dxfId="1974" priority="74" operator="equal">
      <formula>"Minor Positive"</formula>
    </cfRule>
  </conditionalFormatting>
  <conditionalFormatting sqref="N46">
    <cfRule type="cellIs" dxfId="1973" priority="64" operator="equal">
      <formula>"Significant Negative"</formula>
    </cfRule>
    <cfRule type="cellIs" dxfId="1972" priority="65" operator="equal">
      <formula>"Minor Negative"</formula>
    </cfRule>
    <cfRule type="cellIs" dxfId="1971" priority="66" operator="equal">
      <formula>"Uncertain"</formula>
    </cfRule>
    <cfRule type="cellIs" dxfId="1970" priority="67" operator="equal">
      <formula>"Neutral"</formula>
    </cfRule>
    <cfRule type="cellIs" dxfId="1969" priority="68" operator="equal">
      <formula>"Minor Positive"</formula>
    </cfRule>
    <cfRule type="cellIs" dxfId="1968" priority="69" operator="equal">
      <formula>"Significant Positive"</formula>
    </cfRule>
  </conditionalFormatting>
  <conditionalFormatting sqref="N51">
    <cfRule type="cellIs" dxfId="1967" priority="10" operator="equal">
      <formula>"Uncertain"</formula>
    </cfRule>
    <cfRule type="cellIs" dxfId="1966" priority="13" operator="equal">
      <formula>"Significant Positive"</formula>
    </cfRule>
    <cfRule type="cellIs" dxfId="1965" priority="12" operator="equal">
      <formula>"Minor Positive"</formula>
    </cfRule>
    <cfRule type="cellIs" dxfId="1964" priority="11" operator="equal">
      <formula>"Neutral"</formula>
    </cfRule>
    <cfRule type="cellIs" dxfId="1963" priority="9" operator="equal">
      <formula>"Minor Negative"</formula>
    </cfRule>
    <cfRule type="cellIs" dxfId="1962" priority="8" operator="equal">
      <formula>"Significant Negative"</formula>
    </cfRule>
  </conditionalFormatting>
  <conditionalFormatting sqref="N53">
    <cfRule type="cellIs" dxfId="1961" priority="32" operator="equal">
      <formula>"Significant Positive"</formula>
    </cfRule>
    <cfRule type="cellIs" dxfId="1960" priority="29" operator="equal">
      <formula>"Uncertain"</formula>
    </cfRule>
    <cfRule type="cellIs" dxfId="1959" priority="28" operator="equal">
      <formula>"Minor Negative"</formula>
    </cfRule>
    <cfRule type="cellIs" dxfId="1958" priority="27" operator="equal">
      <formula>"Significant Negative"</formula>
    </cfRule>
    <cfRule type="cellIs" dxfId="1957" priority="30" operator="equal">
      <formula>"Neutral"</formula>
    </cfRule>
    <cfRule type="cellIs" dxfId="1956" priority="31" operator="equal">
      <formula>"Minor Positive"</formula>
    </cfRule>
  </conditionalFormatting>
  <conditionalFormatting sqref="N58">
    <cfRule type="cellIs" dxfId="1955" priority="17" operator="equal">
      <formula>"Uncertain"</formula>
    </cfRule>
    <cfRule type="cellIs" dxfId="1954" priority="18" operator="equal">
      <formula>"Neutral"</formula>
    </cfRule>
    <cfRule type="cellIs" dxfId="1953" priority="19" operator="equal">
      <formula>"Minor Positive"</formula>
    </cfRule>
    <cfRule type="cellIs" dxfId="1952" priority="20" operator="equal">
      <formula>"Significant Positive"</formula>
    </cfRule>
    <cfRule type="cellIs" dxfId="1951" priority="15" operator="equal">
      <formula>"Significant Negative"</formula>
    </cfRule>
    <cfRule type="cellIs" dxfId="1950" priority="16" operator="equal">
      <formula>"Minor Negative"</formula>
    </cfRule>
  </conditionalFormatting>
  <conditionalFormatting sqref="N61">
    <cfRule type="cellIs" dxfId="1949" priority="88" operator="equal">
      <formula>"Significant Negative"</formula>
    </cfRule>
    <cfRule type="cellIs" dxfId="1948" priority="89" operator="equal">
      <formula>"Minor Negative"</formula>
    </cfRule>
    <cfRule type="cellIs" dxfId="1947" priority="90" operator="equal">
      <formula>"Uncertain"</formula>
    </cfRule>
    <cfRule type="cellIs" dxfId="1946" priority="91" operator="equal">
      <formula>"Neutral"</formula>
    </cfRule>
    <cfRule type="cellIs" dxfId="1945" priority="92" operator="equal">
      <formula>"Minor Positive"</formula>
    </cfRule>
    <cfRule type="cellIs" dxfId="1944" priority="93" operator="equal">
      <formula>"Significant Positive"</formula>
    </cfRule>
  </conditionalFormatting>
  <conditionalFormatting sqref="N69">
    <cfRule type="cellIs" dxfId="1943" priority="25" operator="equal">
      <formula>"Minor Positive"</formula>
    </cfRule>
    <cfRule type="cellIs" dxfId="1942" priority="24" operator="equal">
      <formula>"Neutral"</formula>
    </cfRule>
    <cfRule type="cellIs" dxfId="1941" priority="23" operator="equal">
      <formula>"Uncertain"</formula>
    </cfRule>
    <cfRule type="cellIs" dxfId="1940" priority="22" operator="equal">
      <formula>"Minor Negative"</formula>
    </cfRule>
    <cfRule type="cellIs" dxfId="1939" priority="21" operator="equal">
      <formula>"Significant Negative"</formula>
    </cfRule>
    <cfRule type="cellIs" dxfId="1938" priority="26" operator="equal">
      <formula>"Significant Positive"</formula>
    </cfRule>
  </conditionalFormatting>
  <conditionalFormatting sqref="N76">
    <cfRule type="cellIs" dxfId="1937" priority="129" operator="equal">
      <formula>"Significant Positive"</formula>
    </cfRule>
    <cfRule type="cellIs" dxfId="1936" priority="124" operator="equal">
      <formula>"Significant Negative"</formula>
    </cfRule>
    <cfRule type="cellIs" dxfId="1935" priority="125" operator="equal">
      <formula>"Minor Negative"</formula>
    </cfRule>
    <cfRule type="cellIs" dxfId="1934" priority="126" operator="equal">
      <formula>"Uncertain"</formula>
    </cfRule>
    <cfRule type="cellIs" dxfId="1933" priority="127" operator="equal">
      <formula>"Neutral"</formula>
    </cfRule>
    <cfRule type="cellIs" dxfId="1932" priority="128" operator="equal">
      <formula>"Minor Positive"</formula>
    </cfRule>
  </conditionalFormatting>
  <conditionalFormatting sqref="N81">
    <cfRule type="cellIs" dxfId="1931" priority="118" operator="equal">
      <formula>"Significant Negative"</formula>
    </cfRule>
    <cfRule type="cellIs" dxfId="1930" priority="120" operator="equal">
      <formula>"Uncertain"</formula>
    </cfRule>
    <cfRule type="cellIs" dxfId="1929" priority="121" operator="equal">
      <formula>"Neutral"</formula>
    </cfRule>
    <cfRule type="cellIs" dxfId="1928" priority="122" operator="equal">
      <formula>"Minor Positive"</formula>
    </cfRule>
    <cfRule type="cellIs" dxfId="1927" priority="123" operator="equal">
      <formula>"Significant Positive"</formula>
    </cfRule>
    <cfRule type="cellIs" dxfId="1926" priority="119" operator="equal">
      <formula>"Minor Negative"</formula>
    </cfRule>
  </conditionalFormatting>
  <conditionalFormatting sqref="N88">
    <cfRule type="cellIs" dxfId="1925" priority="106" operator="equal">
      <formula>"Significant Negative"</formula>
    </cfRule>
    <cfRule type="cellIs" dxfId="1924" priority="107" operator="equal">
      <formula>"Minor Negative"</formula>
    </cfRule>
    <cfRule type="cellIs" dxfId="1923" priority="108" operator="equal">
      <formula>"Uncertain"</formula>
    </cfRule>
    <cfRule type="cellIs" dxfId="1922" priority="109" operator="equal">
      <formula>"Neutral"</formula>
    </cfRule>
    <cfRule type="cellIs" dxfId="1921" priority="110" operator="equal">
      <formula>"Minor Positive"</formula>
    </cfRule>
    <cfRule type="cellIs" dxfId="1920" priority="111" operator="equal">
      <formula>"Significant Positive"</formula>
    </cfRule>
  </conditionalFormatting>
  <dataValidations count="10">
    <dataValidation type="list" allowBlank="1" showInputMessage="1" showErrorMessage="1" sqref="I12:I91" xr:uid="{CBB4568F-F9AD-4001-B5AF-2E9573CA340C}">
      <formula1>"Direct,Indirect,N/A"</formula1>
    </dataValidation>
    <dataValidation type="list" allowBlank="1" showInputMessage="1" showErrorMessage="1" sqref="J12 J22:J91" xr:uid="{DB5B0378-76E8-4FAE-AA0A-F41BE201A801}">
      <formula1>"Low,Medium,High,N/A"</formula1>
    </dataValidation>
    <dataValidation type="list" allowBlank="1" showInputMessage="1" showErrorMessage="1" sqref="K12 K22:K91" xr:uid="{DD1CEB54-13AD-4BDA-A56E-7C247A586F88}">
      <formula1>"Short(&lt;5yrs),Short/Medium,Medium(10yrs),Medium/Long,Long(20+yrs),N/A"</formula1>
    </dataValidation>
    <dataValidation type="list" allowBlank="1" showInputMessage="1" showErrorMessage="1" sqref="L12 L22:L91" xr:uid="{9B020CB4-62FF-4F9F-9C6A-1D26E7EBAB4A}">
      <formula1>"Localised,District-wide,Regional,National,N/A"</formula1>
    </dataValidation>
    <dataValidation type="list" allowBlank="1" showInputMessage="1" showErrorMessage="1" sqref="M12" xr:uid="{4B08D693-BEB4-40FF-9086-5C5CE55B5D88}">
      <formula1>"Permenant/Irreversible,Permenant/Reversible,Temporary/Irreversible,Temporary/Reversible,N/A"</formula1>
    </dataValidation>
    <dataValidation type="list" allowBlank="1" showInputMessage="1" showErrorMessage="1" sqref="N12 N88:N91 N22:N80" xr:uid="{337DD92D-9F6C-4BA0-9A17-36712B1EC706}">
      <formula1>"Significant Positive,Minor Positive,Neutral,Uncertain,Minor Negative,Significant Negative"</formula1>
    </dataValidation>
    <dataValidation type="list" allowBlank="1" showInputMessage="1" showErrorMessage="1" sqref="P88:P91" xr:uid="{AC98E173-0463-44BE-A41F-FDBAE370A8C3}">
      <formula1>"Yes,No"</formula1>
    </dataValidation>
    <dataValidation type="list" allowBlank="1" showInputMessage="1" showErrorMessage="1" sqref="M22:M91" xr:uid="{36D84B60-1A72-48FA-AFCE-55B3103530FD}">
      <formula1>"Permanent/Irreversible,Permanant/Reversible,Temporary/Irreversible,Temporary/Reversible,N/A"</formula1>
    </dataValidation>
    <dataValidation type="list" allowBlank="1" showInputMessage="1" showErrorMessage="1" sqref="N81:N87" xr:uid="{0F074F54-DFB0-400E-8E02-1AC60A71944B}">
      <formula1>"Significant Positive,Minor Positive,Neitral,Uncertain,Minor Negative, Significant Negative"</formula1>
    </dataValidation>
    <dataValidation type="list" allowBlank="1" showInputMessage="1" showErrorMessage="1" sqref="D12:D91" xr:uid="{49B4AA27-B598-456B-BCB1-81927794F23D}">
      <formula1>"Yes, No"</formula1>
    </dataValidation>
  </dataValidations>
  <pageMargins left="0.7" right="0.7" top="0.75" bottom="0.75" header="0.3" footer="0.3"/>
  <pageSetup orientation="portrait" horizontalDpi="4294967293" verticalDpi="4294967293"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C55AE-31BF-4C26-86E2-24A086DCB1A2}">
  <sheetPr codeName="Sheet47"/>
  <dimension ref="A1:Z94"/>
  <sheetViews>
    <sheetView topLeftCell="A57" zoomScale="60" zoomScaleNormal="60" workbookViewId="0">
      <selection activeCell="O81" sqref="O81:O87"/>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23.81640625" customWidth="1"/>
    <col min="18" max="18" width="31.453125" customWidth="1"/>
    <col min="19" max="19" width="22.5429687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194</v>
      </c>
      <c r="D1" s="192"/>
      <c r="E1" s="137"/>
      <c r="F1" s="137"/>
      <c r="G1" s="137"/>
      <c r="H1" s="137"/>
      <c r="I1" s="112"/>
      <c r="J1" s="112"/>
      <c r="K1" s="112"/>
      <c r="M1" s="113"/>
      <c r="N1" s="113"/>
      <c r="O1" s="113"/>
    </row>
    <row r="2" spans="1:26" x14ac:dyDescent="0.35">
      <c r="A2" s="74" t="s">
        <v>24</v>
      </c>
      <c r="B2" s="114"/>
      <c r="C2" s="187" t="s">
        <v>502</v>
      </c>
      <c r="D2" s="187"/>
      <c r="E2" s="138"/>
      <c r="F2" s="138"/>
      <c r="G2" s="138"/>
      <c r="H2" s="138"/>
      <c r="M2" s="115"/>
      <c r="N2" s="115"/>
      <c r="O2" s="115"/>
    </row>
    <row r="3" spans="1:26" x14ac:dyDescent="0.35">
      <c r="A3" s="75" t="s">
        <v>25</v>
      </c>
      <c r="B3" s="116"/>
      <c r="C3" s="247" t="s">
        <v>426</v>
      </c>
      <c r="D3" s="247"/>
      <c r="E3" s="138"/>
      <c r="F3" s="138"/>
      <c r="G3" s="138"/>
      <c r="H3" s="138"/>
      <c r="M3" s="115"/>
      <c r="N3" s="115"/>
      <c r="O3" s="115"/>
    </row>
    <row r="4" spans="1:26" ht="17.25" customHeight="1" x14ac:dyDescent="0.35">
      <c r="A4" s="135" t="s">
        <v>26</v>
      </c>
      <c r="B4" s="136"/>
      <c r="C4" s="290" t="s">
        <v>633</v>
      </c>
      <c r="D4" s="290"/>
      <c r="E4" s="134"/>
      <c r="F4" s="134"/>
      <c r="G4" s="134"/>
      <c r="H4" s="134"/>
      <c r="M4" s="115"/>
      <c r="N4" s="115"/>
      <c r="O4" s="115"/>
    </row>
    <row r="5" spans="1:26" ht="17.25" customHeight="1" x14ac:dyDescent="0.35">
      <c r="A5" s="75" t="s">
        <v>27</v>
      </c>
      <c r="B5" s="136"/>
      <c r="C5" s="175">
        <v>1.57</v>
      </c>
      <c r="D5" s="177"/>
      <c r="E5" s="134"/>
      <c r="F5" s="134"/>
      <c r="G5" s="134"/>
      <c r="H5" s="134"/>
      <c r="M5" s="115"/>
      <c r="N5" s="115"/>
      <c r="O5" s="115"/>
    </row>
    <row r="6" spans="1:26" ht="53.15" customHeight="1" x14ac:dyDescent="0.35">
      <c r="A6" s="75" t="s">
        <v>28</v>
      </c>
      <c r="B6" s="136"/>
      <c r="C6" s="175" t="s">
        <v>634</v>
      </c>
      <c r="D6" s="177"/>
      <c r="E6" s="134"/>
      <c r="F6" s="134"/>
      <c r="G6" s="134"/>
      <c r="H6" s="134"/>
      <c r="M6" s="115"/>
      <c r="N6" s="115"/>
      <c r="O6" s="115"/>
    </row>
    <row r="7" spans="1:26" ht="17.25" customHeight="1" x14ac:dyDescent="0.35">
      <c r="A7" s="75" t="s">
        <v>29</v>
      </c>
      <c r="B7" s="136"/>
      <c r="C7" s="175" t="s">
        <v>270</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281</v>
      </c>
      <c r="E12" s="266" t="s">
        <v>281</v>
      </c>
      <c r="F12" s="260">
        <f ca="1">COUNTIFS(INDIRECT("RAG!$C$"&amp;$V12&amp;":$BB$"&amp;$V12),F$11,RAG!$C$3:$BB$3,$B12)</f>
        <v>0</v>
      </c>
      <c r="G12" s="279">
        <f ca="1">COUNTIFS(INDIRECT("RAG!$C$"&amp;$V12&amp;":$BB$"&amp;$V12),G$11,RAG!$C$3:$BB$3,$B12)</f>
        <v>2</v>
      </c>
      <c r="H12" s="279">
        <f ca="1">COUNTIFS(INDIRECT("RAG!$C$"&amp;$V12&amp;":$BB$"&amp;$V12),H$11,RAG!$C$3:$BB$3,$B12)</f>
        <v>1</v>
      </c>
      <c r="I12" s="295" t="s">
        <v>282</v>
      </c>
      <c r="J12" s="295" t="s">
        <v>283</v>
      </c>
      <c r="K12" s="295" t="s">
        <v>284</v>
      </c>
      <c r="L12" s="295" t="s">
        <v>285</v>
      </c>
      <c r="M12" s="295" t="s">
        <v>286</v>
      </c>
      <c r="N12" s="248" t="s">
        <v>287</v>
      </c>
      <c r="O12" s="246" t="s">
        <v>673</v>
      </c>
      <c r="P12" s="277" t="s">
        <v>289</v>
      </c>
      <c r="Q12" s="249"/>
      <c r="R12" s="249"/>
      <c r="S12" s="293"/>
      <c r="V12" s="237">
        <f>MATCH(C1, RAG!$B$1:B$60, 0)</f>
        <v>25</v>
      </c>
      <c r="Z12" t="str">
        <f>IF(R12&gt;0,B12&amp;":"&amp;R12&amp;"
","")</f>
        <v/>
      </c>
    </row>
    <row r="13" spans="1:26" x14ac:dyDescent="0.35">
      <c r="A13" s="197"/>
      <c r="B13" s="288"/>
      <c r="C13" s="108" t="s">
        <v>288</v>
      </c>
      <c r="D13" s="108" t="s">
        <v>289</v>
      </c>
      <c r="E13" s="266"/>
      <c r="F13" s="260"/>
      <c r="G13" s="260"/>
      <c r="H13" s="260"/>
      <c r="I13" s="296"/>
      <c r="J13" s="296"/>
      <c r="K13" s="296"/>
      <c r="L13" s="296"/>
      <c r="M13" s="296"/>
      <c r="N13" s="266"/>
      <c r="O13" s="187"/>
      <c r="P13" s="278"/>
      <c r="Q13" s="250"/>
      <c r="R13" s="250"/>
      <c r="S13" s="293"/>
      <c r="V13" s="238"/>
    </row>
    <row r="14" spans="1:26" x14ac:dyDescent="0.35">
      <c r="A14" s="197"/>
      <c r="B14" s="288"/>
      <c r="C14" s="108" t="s">
        <v>290</v>
      </c>
      <c r="D14" s="108" t="s">
        <v>289</v>
      </c>
      <c r="E14" s="266"/>
      <c r="F14" s="260"/>
      <c r="G14" s="260"/>
      <c r="H14" s="260"/>
      <c r="I14" s="296"/>
      <c r="J14" s="296"/>
      <c r="K14" s="296"/>
      <c r="L14" s="296"/>
      <c r="M14" s="296"/>
      <c r="N14" s="266"/>
      <c r="O14" s="187"/>
      <c r="P14" s="278"/>
      <c r="Q14" s="250"/>
      <c r="R14" s="250"/>
      <c r="S14" s="293"/>
      <c r="V14" s="238"/>
    </row>
    <row r="15" spans="1:26" x14ac:dyDescent="0.35">
      <c r="A15" s="197"/>
      <c r="B15" s="288"/>
      <c r="C15" s="108" t="s">
        <v>291</v>
      </c>
      <c r="D15" s="108" t="s">
        <v>289</v>
      </c>
      <c r="E15" s="266"/>
      <c r="F15" s="260"/>
      <c r="G15" s="260"/>
      <c r="H15" s="260"/>
      <c r="I15" s="296"/>
      <c r="J15" s="296"/>
      <c r="K15" s="296"/>
      <c r="L15" s="296"/>
      <c r="M15" s="296"/>
      <c r="N15" s="266"/>
      <c r="O15" s="187"/>
      <c r="P15" s="278"/>
      <c r="Q15" s="250"/>
      <c r="R15" s="250"/>
      <c r="S15" s="293"/>
      <c r="V15" s="238"/>
    </row>
    <row r="16" spans="1:26" ht="14.5" customHeight="1" x14ac:dyDescent="0.35">
      <c r="A16" s="197"/>
      <c r="B16" s="288"/>
      <c r="C16" s="108" t="s">
        <v>292</v>
      </c>
      <c r="D16" s="108" t="s">
        <v>281</v>
      </c>
      <c r="E16" s="266"/>
      <c r="F16" s="260"/>
      <c r="G16" s="260"/>
      <c r="H16" s="260"/>
      <c r="I16" s="296"/>
      <c r="J16" s="296"/>
      <c r="K16" s="296"/>
      <c r="L16" s="296"/>
      <c r="M16" s="296"/>
      <c r="N16" s="266"/>
      <c r="O16" s="187"/>
      <c r="P16" s="278"/>
      <c r="Q16" s="250"/>
      <c r="R16" s="250"/>
      <c r="S16" s="293"/>
      <c r="V16" s="238"/>
    </row>
    <row r="17" spans="1:26" x14ac:dyDescent="0.35">
      <c r="A17" s="197"/>
      <c r="B17" s="288"/>
      <c r="C17" s="108" t="s">
        <v>293</v>
      </c>
      <c r="D17" s="108" t="s">
        <v>281</v>
      </c>
      <c r="E17" s="266"/>
      <c r="F17" s="260"/>
      <c r="G17" s="260"/>
      <c r="H17" s="260"/>
      <c r="I17" s="296"/>
      <c r="J17" s="296"/>
      <c r="K17" s="296"/>
      <c r="L17" s="296"/>
      <c r="M17" s="296"/>
      <c r="N17" s="266"/>
      <c r="O17" s="187"/>
      <c r="P17" s="278"/>
      <c r="Q17" s="250"/>
      <c r="R17" s="250"/>
      <c r="S17" s="293"/>
      <c r="V17" s="238"/>
    </row>
    <row r="18" spans="1:26" ht="14.5" customHeight="1" x14ac:dyDescent="0.35">
      <c r="A18" s="197"/>
      <c r="B18" s="288"/>
      <c r="C18" s="108" t="s">
        <v>294</v>
      </c>
      <c r="D18" s="108" t="s">
        <v>281</v>
      </c>
      <c r="E18" s="266"/>
      <c r="F18" s="260"/>
      <c r="G18" s="260"/>
      <c r="H18" s="260"/>
      <c r="I18" s="296"/>
      <c r="J18" s="296"/>
      <c r="K18" s="296"/>
      <c r="L18" s="296"/>
      <c r="M18" s="296"/>
      <c r="N18" s="266"/>
      <c r="O18" s="187"/>
      <c r="P18" s="278"/>
      <c r="Q18" s="250"/>
      <c r="R18" s="250"/>
      <c r="S18" s="293"/>
      <c r="V18" s="238"/>
    </row>
    <row r="19" spans="1:26" x14ac:dyDescent="0.35">
      <c r="A19" s="197"/>
      <c r="B19" s="288"/>
      <c r="C19" s="108" t="s">
        <v>295</v>
      </c>
      <c r="D19" s="108" t="s">
        <v>289</v>
      </c>
      <c r="E19" s="266"/>
      <c r="F19" s="260"/>
      <c r="G19" s="260"/>
      <c r="H19" s="260"/>
      <c r="I19" s="296"/>
      <c r="J19" s="296"/>
      <c r="K19" s="296"/>
      <c r="L19" s="296"/>
      <c r="M19" s="296"/>
      <c r="N19" s="266"/>
      <c r="O19" s="187"/>
      <c r="P19" s="278"/>
      <c r="Q19" s="250"/>
      <c r="R19" s="250"/>
      <c r="S19" s="293"/>
      <c r="V19" s="238"/>
    </row>
    <row r="20" spans="1:26" ht="29" x14ac:dyDescent="0.35">
      <c r="A20" s="197"/>
      <c r="B20" s="288"/>
      <c r="C20" s="108" t="s">
        <v>296</v>
      </c>
      <c r="D20" s="108" t="s">
        <v>289</v>
      </c>
      <c r="E20" s="266"/>
      <c r="F20" s="260"/>
      <c r="G20" s="260"/>
      <c r="H20" s="260"/>
      <c r="I20" s="296"/>
      <c r="J20" s="296"/>
      <c r="K20" s="296"/>
      <c r="L20" s="296"/>
      <c r="M20" s="296"/>
      <c r="N20" s="266"/>
      <c r="O20" s="187"/>
      <c r="P20" s="278"/>
      <c r="Q20" s="250"/>
      <c r="R20" s="250"/>
      <c r="S20" s="293"/>
      <c r="V20" s="238"/>
    </row>
    <row r="21" spans="1:26" ht="15" thickBot="1" x14ac:dyDescent="0.4">
      <c r="A21" s="198"/>
      <c r="B21" s="289"/>
      <c r="C21" s="121" t="s">
        <v>297</v>
      </c>
      <c r="D21" s="108" t="s">
        <v>289</v>
      </c>
      <c r="E21" s="267"/>
      <c r="F21" s="261"/>
      <c r="G21" s="261"/>
      <c r="H21" s="261"/>
      <c r="I21" s="297"/>
      <c r="J21" s="297"/>
      <c r="K21" s="297"/>
      <c r="L21" s="297"/>
      <c r="M21" s="297"/>
      <c r="N21" s="267"/>
      <c r="O21" s="247"/>
      <c r="P21" s="279"/>
      <c r="Q21" s="251"/>
      <c r="R21" s="251"/>
      <c r="S21" s="293"/>
      <c r="V21" s="252"/>
    </row>
    <row r="22" spans="1:26" ht="39" customHeight="1" x14ac:dyDescent="0.35">
      <c r="A22" s="199" t="s">
        <v>71</v>
      </c>
      <c r="B22" s="240" t="s">
        <v>96</v>
      </c>
      <c r="C22" s="119" t="s">
        <v>298</v>
      </c>
      <c r="D22" s="119" t="s">
        <v>289</v>
      </c>
      <c r="E22" s="265" t="s">
        <v>281</v>
      </c>
      <c r="F22" s="259">
        <f ca="1">COUNTIFS(INDIRECT("RAG!$C$"&amp;$V12&amp;":$BB$"&amp;$V12),F$11,RAG!$C$3:$BB$3,$B22)</f>
        <v>0</v>
      </c>
      <c r="G22" s="259">
        <f ca="1">COUNTIFS(INDIRECT("RAG!$C$"&amp;$V12&amp;":$BB$"&amp;$V12),G$11,RAG!$C$3:$BB$3,$B22)</f>
        <v>0</v>
      </c>
      <c r="H22" s="259">
        <f ca="1">COUNTIFS(INDIRECT("RAG!$C$"&amp;$V12&amp;":$BB$"&amp;$V12),H$11,RAG!$C$3:$BB$3,$B22)</f>
        <v>2</v>
      </c>
      <c r="I22" s="295" t="s">
        <v>282</v>
      </c>
      <c r="J22" s="265" t="s">
        <v>283</v>
      </c>
      <c r="K22" s="265" t="s">
        <v>299</v>
      </c>
      <c r="L22" s="265" t="s">
        <v>285</v>
      </c>
      <c r="M22" s="265" t="s">
        <v>286</v>
      </c>
      <c r="N22" s="231" t="s">
        <v>287</v>
      </c>
      <c r="O22" s="246" t="s">
        <v>503</v>
      </c>
      <c r="P22" s="277" t="s">
        <v>289</v>
      </c>
      <c r="Q22" s="249"/>
      <c r="R22" s="249"/>
      <c r="S22" s="293"/>
      <c r="V22" s="237"/>
      <c r="Z22" t="str">
        <f>IF(R22&gt;0,B22&amp;":"&amp;R22&amp;"
","")</f>
        <v/>
      </c>
    </row>
    <row r="23" spans="1:26" ht="69.650000000000006" customHeight="1" thickBot="1" x14ac:dyDescent="0.4">
      <c r="A23" s="200"/>
      <c r="B23" s="242"/>
      <c r="C23" s="121" t="s">
        <v>301</v>
      </c>
      <c r="D23" s="108" t="s">
        <v>289</v>
      </c>
      <c r="E23" s="267"/>
      <c r="F23" s="261"/>
      <c r="G23" s="261"/>
      <c r="H23" s="261"/>
      <c r="I23" s="296"/>
      <c r="J23" s="267"/>
      <c r="K23" s="267"/>
      <c r="L23" s="267"/>
      <c r="M23" s="267"/>
      <c r="N23" s="248"/>
      <c r="O23" s="247"/>
      <c r="P23" s="279"/>
      <c r="Q23" s="251"/>
      <c r="R23" s="251"/>
      <c r="S23" s="293"/>
      <c r="V23" s="252"/>
    </row>
    <row r="24" spans="1:26" ht="72.5" x14ac:dyDescent="0.35">
      <c r="A24" s="196" t="s">
        <v>72</v>
      </c>
      <c r="B24" s="240" t="s">
        <v>97</v>
      </c>
      <c r="C24" s="122" t="s">
        <v>302</v>
      </c>
      <c r="D24" s="119" t="s">
        <v>281</v>
      </c>
      <c r="E24" s="253" t="s">
        <v>281</v>
      </c>
      <c r="F24" s="240">
        <f ca="1">COUNTIFS(INDIRECT("RAG!$C$"&amp;$V12&amp;":$BB$"&amp;$V12),F$11,RAG!$C$3:$BB$3,$B24)</f>
        <v>0</v>
      </c>
      <c r="G24" s="240">
        <f ca="1">COUNTIFS(INDIRECT("RAG!$C$"&amp;$V12&amp;":$BB$"&amp;$V12),G$11,RAG!$C$3:$BB$3,$B24)</f>
        <v>2</v>
      </c>
      <c r="H24" s="240">
        <f ca="1">COUNTIFS(INDIRECT("RAG!$C$"&amp;$V12&amp;":$BB$"&amp;$V12),H$11,RAG!$C$3:$BB$3,$B24)</f>
        <v>4</v>
      </c>
      <c r="I24" s="265" t="s">
        <v>282</v>
      </c>
      <c r="J24" s="265" t="s">
        <v>335</v>
      </c>
      <c r="K24" s="265" t="s">
        <v>284</v>
      </c>
      <c r="L24" s="265" t="s">
        <v>285</v>
      </c>
      <c r="M24" s="265" t="s">
        <v>286</v>
      </c>
      <c r="N24" s="231" t="s">
        <v>261</v>
      </c>
      <c r="O24" s="246" t="s">
        <v>713</v>
      </c>
      <c r="P24" s="277" t="s">
        <v>281</v>
      </c>
      <c r="Q24" s="234"/>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66"/>
      <c r="J25" s="266"/>
      <c r="K25" s="266"/>
      <c r="L25" s="266"/>
      <c r="M25" s="266"/>
      <c r="N25" s="232"/>
      <c r="O25" s="187"/>
      <c r="P25" s="278"/>
      <c r="Q25" s="235"/>
      <c r="R25" s="235"/>
      <c r="S25" s="293"/>
      <c r="V25" s="238"/>
    </row>
    <row r="26" spans="1:26" x14ac:dyDescent="0.35">
      <c r="A26" s="197"/>
      <c r="B26" s="241"/>
      <c r="C26" s="81" t="s">
        <v>304</v>
      </c>
      <c r="D26" s="108" t="s">
        <v>281</v>
      </c>
      <c r="E26" s="254"/>
      <c r="F26" s="241"/>
      <c r="G26" s="241"/>
      <c r="H26" s="241"/>
      <c r="I26" s="266"/>
      <c r="J26" s="266"/>
      <c r="K26" s="266"/>
      <c r="L26" s="266"/>
      <c r="M26" s="266"/>
      <c r="N26" s="232"/>
      <c r="O26" s="187"/>
      <c r="P26" s="278"/>
      <c r="Q26" s="235"/>
      <c r="R26" s="235"/>
      <c r="S26" s="293"/>
      <c r="V26" s="238"/>
    </row>
    <row r="27" spans="1:26" x14ac:dyDescent="0.35">
      <c r="A27" s="197"/>
      <c r="B27" s="241"/>
      <c r="C27" s="81" t="s">
        <v>305</v>
      </c>
      <c r="D27" s="108" t="s">
        <v>289</v>
      </c>
      <c r="E27" s="254"/>
      <c r="F27" s="241"/>
      <c r="G27" s="241"/>
      <c r="H27" s="241"/>
      <c r="I27" s="266"/>
      <c r="J27" s="266"/>
      <c r="K27" s="266"/>
      <c r="L27" s="266"/>
      <c r="M27" s="266"/>
      <c r="N27" s="232"/>
      <c r="O27" s="187"/>
      <c r="P27" s="278"/>
      <c r="Q27" s="235"/>
      <c r="R27" s="235"/>
      <c r="S27" s="293"/>
      <c r="V27" s="238"/>
    </row>
    <row r="28" spans="1:26" x14ac:dyDescent="0.35">
      <c r="A28" s="197"/>
      <c r="B28" s="241"/>
      <c r="C28" s="81" t="s">
        <v>306</v>
      </c>
      <c r="D28" s="108" t="s">
        <v>289</v>
      </c>
      <c r="E28" s="254"/>
      <c r="F28" s="241"/>
      <c r="G28" s="241"/>
      <c r="H28" s="241"/>
      <c r="I28" s="266"/>
      <c r="J28" s="266"/>
      <c r="K28" s="266"/>
      <c r="L28" s="266"/>
      <c r="M28" s="266"/>
      <c r="N28" s="232"/>
      <c r="O28" s="187"/>
      <c r="P28" s="278"/>
      <c r="Q28" s="235"/>
      <c r="R28" s="235"/>
      <c r="S28" s="293"/>
      <c r="V28" s="238"/>
    </row>
    <row r="29" spans="1:26" ht="29.15" customHeight="1" x14ac:dyDescent="0.35">
      <c r="A29" s="197"/>
      <c r="B29" s="241"/>
      <c r="C29" s="81" t="s">
        <v>307</v>
      </c>
      <c r="D29" s="108" t="s">
        <v>289</v>
      </c>
      <c r="E29" s="254"/>
      <c r="F29" s="241"/>
      <c r="G29" s="241"/>
      <c r="H29" s="241"/>
      <c r="I29" s="266"/>
      <c r="J29" s="266"/>
      <c r="K29" s="266"/>
      <c r="L29" s="266"/>
      <c r="M29" s="266"/>
      <c r="N29" s="232"/>
      <c r="O29" s="187"/>
      <c r="P29" s="278"/>
      <c r="Q29" s="235"/>
      <c r="R29" s="235"/>
      <c r="S29" s="293"/>
      <c r="V29" s="238"/>
    </row>
    <row r="30" spans="1:26" x14ac:dyDescent="0.35">
      <c r="A30" s="197"/>
      <c r="B30" s="241"/>
      <c r="C30" s="81" t="s">
        <v>308</v>
      </c>
      <c r="D30" s="108" t="s">
        <v>289</v>
      </c>
      <c r="E30" s="254"/>
      <c r="F30" s="241"/>
      <c r="G30" s="241"/>
      <c r="H30" s="241"/>
      <c r="I30" s="266"/>
      <c r="J30" s="266"/>
      <c r="K30" s="266"/>
      <c r="L30" s="266"/>
      <c r="M30" s="266"/>
      <c r="N30" s="232"/>
      <c r="O30" s="187"/>
      <c r="P30" s="278"/>
      <c r="Q30" s="235"/>
      <c r="R30" s="235"/>
      <c r="S30" s="293"/>
      <c r="V30" s="238"/>
    </row>
    <row r="31" spans="1:26" ht="29.5" thickBot="1" x14ac:dyDescent="0.4">
      <c r="A31" s="198"/>
      <c r="B31" s="242"/>
      <c r="C31" s="123" t="s">
        <v>309</v>
      </c>
      <c r="D31" s="108" t="s">
        <v>289</v>
      </c>
      <c r="E31" s="255"/>
      <c r="F31" s="242"/>
      <c r="G31" s="242"/>
      <c r="H31" s="242"/>
      <c r="I31" s="267"/>
      <c r="J31" s="267"/>
      <c r="K31" s="267"/>
      <c r="L31" s="267"/>
      <c r="M31" s="267"/>
      <c r="N31" s="248"/>
      <c r="O31" s="247"/>
      <c r="P31" s="279"/>
      <c r="Q31" s="258"/>
      <c r="R31" s="258"/>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1</v>
      </c>
      <c r="H32" s="240">
        <f ca="1">COUNTIFS(INDIRECT("RAG!$C$"&amp;$V12&amp;":$BB$"&amp;$V12),H$11,RAG!$C$3:$BB$3,$B32)</f>
        <v>3</v>
      </c>
      <c r="I32" s="231" t="s">
        <v>282</v>
      </c>
      <c r="J32" s="231" t="s">
        <v>335</v>
      </c>
      <c r="K32" s="231" t="s">
        <v>284</v>
      </c>
      <c r="L32" s="231" t="s">
        <v>285</v>
      </c>
      <c r="M32" s="231" t="s">
        <v>286</v>
      </c>
      <c r="N32" s="231" t="s">
        <v>261</v>
      </c>
      <c r="O32" s="246" t="s">
        <v>674</v>
      </c>
      <c r="P32" s="277" t="s">
        <v>281</v>
      </c>
      <c r="Q32" s="249"/>
      <c r="R32" s="249"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32"/>
      <c r="J33" s="232"/>
      <c r="K33" s="232"/>
      <c r="L33" s="232"/>
      <c r="M33" s="232"/>
      <c r="N33" s="232"/>
      <c r="O33" s="187"/>
      <c r="P33" s="278"/>
      <c r="Q33" s="250"/>
      <c r="R33" s="250"/>
      <c r="S33" s="293"/>
      <c r="V33" s="238"/>
    </row>
    <row r="34" spans="1:26" x14ac:dyDescent="0.35">
      <c r="A34" s="197"/>
      <c r="B34" s="241"/>
      <c r="C34" s="125" t="s">
        <v>314</v>
      </c>
      <c r="D34" s="108" t="s">
        <v>281</v>
      </c>
      <c r="E34" s="254"/>
      <c r="F34" s="241"/>
      <c r="G34" s="241"/>
      <c r="H34" s="241"/>
      <c r="I34" s="232"/>
      <c r="J34" s="232"/>
      <c r="K34" s="232"/>
      <c r="L34" s="232"/>
      <c r="M34" s="232"/>
      <c r="N34" s="232"/>
      <c r="O34" s="187"/>
      <c r="P34" s="278"/>
      <c r="Q34" s="250"/>
      <c r="R34" s="250"/>
      <c r="S34" s="293"/>
      <c r="V34" s="238"/>
    </row>
    <row r="35" spans="1:26" ht="30" customHeight="1" x14ac:dyDescent="0.35">
      <c r="A35" s="197"/>
      <c r="B35" s="241"/>
      <c r="C35" s="125" t="s">
        <v>315</v>
      </c>
      <c r="D35" s="108" t="s">
        <v>289</v>
      </c>
      <c r="E35" s="254"/>
      <c r="F35" s="241"/>
      <c r="G35" s="241"/>
      <c r="H35" s="241"/>
      <c r="I35" s="232"/>
      <c r="J35" s="232"/>
      <c r="K35" s="232"/>
      <c r="L35" s="232"/>
      <c r="M35" s="232"/>
      <c r="N35" s="232"/>
      <c r="O35" s="187"/>
      <c r="P35" s="278"/>
      <c r="Q35" s="250"/>
      <c r="R35" s="250"/>
      <c r="S35" s="293"/>
      <c r="V35" s="238"/>
    </row>
    <row r="36" spans="1:26" x14ac:dyDescent="0.35">
      <c r="A36" s="197"/>
      <c r="B36" s="241"/>
      <c r="C36" s="125" t="s">
        <v>316</v>
      </c>
      <c r="D36" s="108" t="s">
        <v>281</v>
      </c>
      <c r="E36" s="254"/>
      <c r="F36" s="241"/>
      <c r="G36" s="241"/>
      <c r="H36" s="241"/>
      <c r="I36" s="232"/>
      <c r="J36" s="232"/>
      <c r="K36" s="232"/>
      <c r="L36" s="232"/>
      <c r="M36" s="232"/>
      <c r="N36" s="232"/>
      <c r="O36" s="187"/>
      <c r="P36" s="278"/>
      <c r="Q36" s="250"/>
      <c r="R36" s="250"/>
      <c r="S36" s="293"/>
      <c r="V36" s="238"/>
    </row>
    <row r="37" spans="1:26" x14ac:dyDescent="0.35">
      <c r="A37" s="197"/>
      <c r="B37" s="241"/>
      <c r="C37" s="125" t="s">
        <v>317</v>
      </c>
      <c r="D37" s="108" t="s">
        <v>289</v>
      </c>
      <c r="E37" s="254"/>
      <c r="F37" s="241"/>
      <c r="G37" s="241"/>
      <c r="H37" s="241"/>
      <c r="I37" s="232"/>
      <c r="J37" s="232"/>
      <c r="K37" s="232"/>
      <c r="L37" s="232"/>
      <c r="M37" s="232"/>
      <c r="N37" s="232"/>
      <c r="O37" s="187"/>
      <c r="P37" s="278"/>
      <c r="Q37" s="250"/>
      <c r="R37" s="250"/>
      <c r="S37" s="293"/>
      <c r="V37" s="238"/>
    </row>
    <row r="38" spans="1:26" x14ac:dyDescent="0.35">
      <c r="A38" s="197"/>
      <c r="B38" s="241"/>
      <c r="C38" s="125" t="s">
        <v>318</v>
      </c>
      <c r="D38" s="108" t="s">
        <v>289</v>
      </c>
      <c r="E38" s="254"/>
      <c r="F38" s="241"/>
      <c r="G38" s="241"/>
      <c r="H38" s="241"/>
      <c r="I38" s="232"/>
      <c r="J38" s="232"/>
      <c r="K38" s="232"/>
      <c r="L38" s="232"/>
      <c r="M38" s="232"/>
      <c r="N38" s="232"/>
      <c r="O38" s="187"/>
      <c r="P38" s="278"/>
      <c r="Q38" s="250"/>
      <c r="R38" s="250"/>
      <c r="S38" s="293"/>
      <c r="V38" s="238"/>
    </row>
    <row r="39" spans="1:26" ht="15" thickBot="1" x14ac:dyDescent="0.4">
      <c r="A39" s="198"/>
      <c r="B39" s="242"/>
      <c r="C39" s="126" t="s">
        <v>319</v>
      </c>
      <c r="D39" s="108" t="s">
        <v>289</v>
      </c>
      <c r="E39" s="255"/>
      <c r="F39" s="242"/>
      <c r="G39" s="242"/>
      <c r="H39" s="242"/>
      <c r="I39" s="248"/>
      <c r="J39" s="248"/>
      <c r="K39" s="248"/>
      <c r="L39" s="248"/>
      <c r="M39" s="248"/>
      <c r="N39" s="248"/>
      <c r="O39" s="247"/>
      <c r="P39" s="279"/>
      <c r="Q39" s="251"/>
      <c r="R39" s="251"/>
      <c r="S39" s="293"/>
      <c r="V39" s="252"/>
    </row>
    <row r="40" spans="1:26" x14ac:dyDescent="0.35">
      <c r="A40" s="196" t="s">
        <v>77</v>
      </c>
      <c r="B40" s="240" t="s">
        <v>99</v>
      </c>
      <c r="C40" s="122" t="s">
        <v>320</v>
      </c>
      <c r="D40" s="119" t="s">
        <v>281</v>
      </c>
      <c r="E40" s="253" t="s">
        <v>281</v>
      </c>
      <c r="F40" s="240">
        <f ca="1">COUNTIFS(INDIRECT("RAG!$C$"&amp;$V12&amp;":$BB$"&amp;$V12),F$11,RAG!$C$3:$BB$3,$B40)</f>
        <v>0</v>
      </c>
      <c r="G40" s="240">
        <f ca="1">COUNTIFS(INDIRECT("RAG!$C$"&amp;$V12&amp;":$BB$"&amp;$V12),G$11,RAG!$C$3:$BB$3,$B40)</f>
        <v>0</v>
      </c>
      <c r="H40" s="240">
        <f ca="1">COUNTIFS(INDIRECT("RAG!$C$"&amp;$V12&amp;":$BB$"&amp;$V12),H$11,RAG!$C$3:$BB$3,$B40)</f>
        <v>2</v>
      </c>
      <c r="I40" s="231" t="s">
        <v>282</v>
      </c>
      <c r="J40" s="231" t="s">
        <v>335</v>
      </c>
      <c r="K40" s="231" t="s">
        <v>321</v>
      </c>
      <c r="L40" s="231" t="s">
        <v>285</v>
      </c>
      <c r="M40" s="231" t="s">
        <v>286</v>
      </c>
      <c r="N40" s="231" t="s">
        <v>287</v>
      </c>
      <c r="O40" s="246" t="s">
        <v>930</v>
      </c>
      <c r="P40" s="231" t="s">
        <v>281</v>
      </c>
      <c r="Q40" s="234"/>
      <c r="R40" s="249"/>
      <c r="S40" s="293"/>
      <c r="V40" s="237"/>
      <c r="Z40" t="str">
        <f>IF(R40&gt;0,B40&amp;":"&amp;R40&amp;"
","")</f>
        <v/>
      </c>
    </row>
    <row r="41" spans="1:26" ht="29" x14ac:dyDescent="0.35">
      <c r="A41" s="197"/>
      <c r="B41" s="241"/>
      <c r="C41" s="81" t="s">
        <v>322</v>
      </c>
      <c r="D41" s="108" t="s">
        <v>289</v>
      </c>
      <c r="E41" s="254"/>
      <c r="F41" s="241"/>
      <c r="G41" s="241"/>
      <c r="H41" s="241"/>
      <c r="I41" s="232"/>
      <c r="J41" s="232"/>
      <c r="K41" s="232"/>
      <c r="L41" s="232"/>
      <c r="M41" s="232"/>
      <c r="N41" s="232"/>
      <c r="O41" s="187"/>
      <c r="P41" s="232"/>
      <c r="Q41" s="235"/>
      <c r="R41" s="250"/>
      <c r="S41" s="293"/>
      <c r="V41" s="238"/>
    </row>
    <row r="42" spans="1:26" x14ac:dyDescent="0.35">
      <c r="A42" s="197"/>
      <c r="B42" s="241"/>
      <c r="C42" s="81" t="s">
        <v>323</v>
      </c>
      <c r="D42" s="108" t="s">
        <v>281</v>
      </c>
      <c r="E42" s="254"/>
      <c r="F42" s="241"/>
      <c r="G42" s="241"/>
      <c r="H42" s="241"/>
      <c r="I42" s="232"/>
      <c r="J42" s="232"/>
      <c r="K42" s="232"/>
      <c r="L42" s="232"/>
      <c r="M42" s="232"/>
      <c r="N42" s="232"/>
      <c r="O42" s="187"/>
      <c r="P42" s="232"/>
      <c r="Q42" s="235"/>
      <c r="R42" s="250"/>
      <c r="S42" s="293"/>
      <c r="V42" s="238"/>
    </row>
    <row r="43" spans="1:26" ht="29" x14ac:dyDescent="0.35">
      <c r="A43" s="197"/>
      <c r="B43" s="241"/>
      <c r="C43" s="81" t="s">
        <v>324</v>
      </c>
      <c r="D43" s="108" t="s">
        <v>289</v>
      </c>
      <c r="E43" s="254"/>
      <c r="F43" s="241"/>
      <c r="G43" s="241"/>
      <c r="H43" s="241"/>
      <c r="I43" s="232"/>
      <c r="J43" s="232"/>
      <c r="K43" s="232"/>
      <c r="L43" s="232"/>
      <c r="M43" s="232"/>
      <c r="N43" s="232"/>
      <c r="O43" s="187"/>
      <c r="P43" s="232"/>
      <c r="Q43" s="235"/>
      <c r="R43" s="250"/>
      <c r="S43" s="293"/>
      <c r="V43" s="238"/>
    </row>
    <row r="44" spans="1:26" ht="43.5" x14ac:dyDescent="0.35">
      <c r="A44" s="197"/>
      <c r="B44" s="241"/>
      <c r="C44" s="81" t="s">
        <v>325</v>
      </c>
      <c r="D44" s="108" t="s">
        <v>289</v>
      </c>
      <c r="E44" s="254"/>
      <c r="F44" s="241"/>
      <c r="G44" s="241"/>
      <c r="H44" s="241"/>
      <c r="I44" s="232"/>
      <c r="J44" s="232"/>
      <c r="K44" s="232"/>
      <c r="L44" s="232"/>
      <c r="M44" s="232"/>
      <c r="N44" s="232"/>
      <c r="O44" s="187"/>
      <c r="P44" s="232"/>
      <c r="Q44" s="235"/>
      <c r="R44" s="250"/>
      <c r="S44" s="293"/>
      <c r="V44" s="238"/>
    </row>
    <row r="45" spans="1:26" ht="29.5" thickBot="1" x14ac:dyDescent="0.4">
      <c r="A45" s="198"/>
      <c r="B45" s="242"/>
      <c r="C45" s="123" t="s">
        <v>326</v>
      </c>
      <c r="D45" s="108" t="s">
        <v>289</v>
      </c>
      <c r="E45" s="255"/>
      <c r="F45" s="242"/>
      <c r="G45" s="242"/>
      <c r="H45" s="242"/>
      <c r="I45" s="248"/>
      <c r="J45" s="248"/>
      <c r="K45" s="248"/>
      <c r="L45" s="248"/>
      <c r="M45" s="248"/>
      <c r="N45" s="248"/>
      <c r="O45" s="247"/>
      <c r="P45" s="248"/>
      <c r="Q45" s="258"/>
      <c r="R45" s="251"/>
      <c r="S45" s="293"/>
      <c r="V45" s="252"/>
    </row>
    <row r="46" spans="1:26" ht="29" x14ac:dyDescent="0.35">
      <c r="A46" s="196" t="s">
        <v>80</v>
      </c>
      <c r="B46" s="240" t="s">
        <v>100</v>
      </c>
      <c r="C46" s="122" t="s">
        <v>327</v>
      </c>
      <c r="D46" s="119" t="s">
        <v>281</v>
      </c>
      <c r="E46" s="253" t="s">
        <v>281</v>
      </c>
      <c r="F46" s="240">
        <f ca="1">COUNTIFS(INDIRECT("RAG!$C$"&amp;$V12&amp;":$BB$"&amp;$V12),F$11,RAG!$C$3:$BB$3,$B46)</f>
        <v>0</v>
      </c>
      <c r="G46" s="240">
        <f ca="1">COUNTIFS(INDIRECT("RAG!$C$"&amp;$V12&amp;":$BB$"&amp;$V12),G$11,RAG!$C$3:$BB$3,$B46)</f>
        <v>1</v>
      </c>
      <c r="H46" s="240">
        <f ca="1">COUNTIFS(INDIRECT("RAG!$C$"&amp;$V12&amp;":$BB$"&amp;$V12),H$11,RAG!$C$3:$BB$3,$B46)</f>
        <v>6</v>
      </c>
      <c r="I46" s="231" t="s">
        <v>282</v>
      </c>
      <c r="J46" s="231" t="s">
        <v>335</v>
      </c>
      <c r="K46" s="231" t="s">
        <v>284</v>
      </c>
      <c r="L46" s="231" t="s">
        <v>285</v>
      </c>
      <c r="M46" s="231" t="s">
        <v>286</v>
      </c>
      <c r="N46" s="231" t="s">
        <v>261</v>
      </c>
      <c r="O46" s="246" t="s">
        <v>504</v>
      </c>
      <c r="P46" s="277" t="s">
        <v>289</v>
      </c>
      <c r="Q46" s="249"/>
      <c r="R46" s="234" t="s">
        <v>312</v>
      </c>
      <c r="S46" s="293"/>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54"/>
      <c r="F47" s="241"/>
      <c r="G47" s="241"/>
      <c r="H47" s="241"/>
      <c r="I47" s="232"/>
      <c r="J47" s="232"/>
      <c r="K47" s="232"/>
      <c r="L47" s="232"/>
      <c r="M47" s="232"/>
      <c r="N47" s="232"/>
      <c r="O47" s="187"/>
      <c r="P47" s="278"/>
      <c r="Q47" s="250"/>
      <c r="R47" s="235"/>
      <c r="S47" s="293"/>
      <c r="V47" s="238"/>
    </row>
    <row r="48" spans="1:26" x14ac:dyDescent="0.35">
      <c r="A48" s="197"/>
      <c r="B48" s="241"/>
      <c r="C48" s="81" t="s">
        <v>329</v>
      </c>
      <c r="D48" s="108" t="s">
        <v>281</v>
      </c>
      <c r="E48" s="254"/>
      <c r="F48" s="241"/>
      <c r="G48" s="241"/>
      <c r="H48" s="241"/>
      <c r="I48" s="232"/>
      <c r="J48" s="232"/>
      <c r="K48" s="232"/>
      <c r="L48" s="232"/>
      <c r="M48" s="232"/>
      <c r="N48" s="232"/>
      <c r="O48" s="187"/>
      <c r="P48" s="278"/>
      <c r="Q48" s="250"/>
      <c r="R48" s="235"/>
      <c r="S48" s="293"/>
      <c r="V48" s="238"/>
    </row>
    <row r="49" spans="1:26" ht="14.5" customHeight="1" x14ac:dyDescent="0.35">
      <c r="A49" s="197"/>
      <c r="B49" s="241"/>
      <c r="C49" s="81" t="s">
        <v>330</v>
      </c>
      <c r="D49" s="108" t="s">
        <v>289</v>
      </c>
      <c r="E49" s="254"/>
      <c r="F49" s="241"/>
      <c r="G49" s="241"/>
      <c r="H49" s="241"/>
      <c r="I49" s="232"/>
      <c r="J49" s="232"/>
      <c r="K49" s="232"/>
      <c r="L49" s="232"/>
      <c r="M49" s="232"/>
      <c r="N49" s="232"/>
      <c r="O49" s="187"/>
      <c r="P49" s="278"/>
      <c r="Q49" s="250"/>
      <c r="R49" s="235"/>
      <c r="S49" s="293"/>
      <c r="V49" s="238"/>
    </row>
    <row r="50" spans="1:26" ht="84.65" customHeight="1" thickBot="1" x14ac:dyDescent="0.4">
      <c r="A50" s="198"/>
      <c r="B50" s="242"/>
      <c r="C50" s="123" t="s">
        <v>331</v>
      </c>
      <c r="D50" s="108" t="s">
        <v>289</v>
      </c>
      <c r="E50" s="255"/>
      <c r="F50" s="242"/>
      <c r="G50" s="242"/>
      <c r="H50" s="242"/>
      <c r="I50" s="248"/>
      <c r="J50" s="248"/>
      <c r="K50" s="248"/>
      <c r="L50" s="248"/>
      <c r="M50" s="248"/>
      <c r="N50" s="248"/>
      <c r="O50" s="247"/>
      <c r="P50" s="279"/>
      <c r="Q50" s="251"/>
      <c r="R50" s="258"/>
      <c r="S50" s="293"/>
      <c r="V50" s="252"/>
    </row>
    <row r="51" spans="1:26" ht="43.5" x14ac:dyDescent="0.35">
      <c r="A51" s="196" t="s">
        <v>81</v>
      </c>
      <c r="B51" s="240" t="s">
        <v>101</v>
      </c>
      <c r="C51" s="122" t="s">
        <v>332</v>
      </c>
      <c r="D51" s="119" t="s">
        <v>281</v>
      </c>
      <c r="E51" s="253" t="s">
        <v>281</v>
      </c>
      <c r="F51" s="240">
        <f ca="1">COUNTIFS(INDIRECT("RAG!$C$"&amp;$V12&amp;":$BB$"&amp;$V12),F$11,RAG!$C$3:$BB$3,$B51)</f>
        <v>1</v>
      </c>
      <c r="G51" s="240">
        <f ca="1">COUNTIFS(INDIRECT("RAG!$C$"&amp;$V12&amp;":$BB$"&amp;$V12),G$11,RAG!$C$3:$BB$3,$B51)</f>
        <v>1</v>
      </c>
      <c r="H51" s="240">
        <f ca="1">COUNTIFS(INDIRECT("RAG!$C$"&amp;$V12&amp;":$BB$"&amp;$V12),H$11,RAG!$C$3:$BB$3,$B51)</f>
        <v>2</v>
      </c>
      <c r="I51" s="265" t="s">
        <v>231</v>
      </c>
      <c r="J51" s="265" t="s">
        <v>231</v>
      </c>
      <c r="K51" s="265" t="s">
        <v>231</v>
      </c>
      <c r="L51" s="265" t="s">
        <v>231</v>
      </c>
      <c r="M51" s="265" t="s">
        <v>231</v>
      </c>
      <c r="N51" s="265" t="s">
        <v>262</v>
      </c>
      <c r="O51" s="262" t="s">
        <v>837</v>
      </c>
      <c r="P51" s="277" t="s">
        <v>281</v>
      </c>
      <c r="Q51" s="234" t="s">
        <v>534</v>
      </c>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110.5" customHeight="1" thickBot="1" x14ac:dyDescent="0.4">
      <c r="A52" s="198"/>
      <c r="B52" s="242"/>
      <c r="C52" s="123" t="s">
        <v>333</v>
      </c>
      <c r="D52" s="108" t="s">
        <v>281</v>
      </c>
      <c r="E52" s="255"/>
      <c r="F52" s="242"/>
      <c r="G52" s="242"/>
      <c r="H52" s="242"/>
      <c r="I52" s="267"/>
      <c r="J52" s="267"/>
      <c r="K52" s="267"/>
      <c r="L52" s="267"/>
      <c r="M52" s="267"/>
      <c r="N52" s="267"/>
      <c r="O52" s="264"/>
      <c r="P52" s="279"/>
      <c r="Q52" s="258"/>
      <c r="R52" s="258"/>
      <c r="S52" s="293"/>
      <c r="V52" s="252"/>
    </row>
    <row r="53" spans="1:26" ht="29.15" customHeight="1" x14ac:dyDescent="0.35">
      <c r="A53" s="196" t="s">
        <v>83</v>
      </c>
      <c r="B53" s="240" t="s">
        <v>102</v>
      </c>
      <c r="C53" s="119" t="s">
        <v>334</v>
      </c>
      <c r="D53" s="119" t="s">
        <v>289</v>
      </c>
      <c r="E53" s="265" t="s">
        <v>281</v>
      </c>
      <c r="F53" s="259">
        <f ca="1">COUNTIFS(INDIRECT("RAG!$C$"&amp;$V12&amp;":$BB$"&amp;$V12),F$11,RAG!$C$3:$BB$3,$B53)</f>
        <v>0</v>
      </c>
      <c r="G53" s="259">
        <f ca="1">COUNTIFS(INDIRECT("RAG!$C$"&amp;$V12&amp;":$BB$"&amp;$V12),G$11,RAG!$C$3:$BB$3,$B53)</f>
        <v>0</v>
      </c>
      <c r="H53" s="259">
        <f ca="1">COUNTIFS(INDIRECT("RAG!$C$"&amp;$V12&amp;":$BB$"&amp;$V12),H$11,RAG!$C$3:$BB$3,$B53)</f>
        <v>1</v>
      </c>
      <c r="I53" s="231" t="s">
        <v>282</v>
      </c>
      <c r="J53" s="231" t="s">
        <v>335</v>
      </c>
      <c r="K53" s="231" t="s">
        <v>284</v>
      </c>
      <c r="L53" s="231" t="s">
        <v>285</v>
      </c>
      <c r="M53" s="231" t="s">
        <v>286</v>
      </c>
      <c r="N53" s="231" t="s">
        <v>287</v>
      </c>
      <c r="O53" s="246" t="s">
        <v>577</v>
      </c>
      <c r="P53" s="231" t="s">
        <v>289</v>
      </c>
      <c r="Q53" s="249"/>
      <c r="R53" s="234"/>
      <c r="S53" s="293"/>
      <c r="V53" s="237"/>
      <c r="Z53" t="str">
        <f>IF(R53&gt;0,B53&amp;":"&amp;R53&amp;"
","")</f>
        <v/>
      </c>
    </row>
    <row r="54" spans="1:26" x14ac:dyDescent="0.35">
      <c r="A54" s="197"/>
      <c r="B54" s="241"/>
      <c r="C54" s="108" t="s">
        <v>336</v>
      </c>
      <c r="D54" s="108" t="s">
        <v>281</v>
      </c>
      <c r="E54" s="266"/>
      <c r="F54" s="260"/>
      <c r="G54" s="260"/>
      <c r="H54" s="260"/>
      <c r="I54" s="232"/>
      <c r="J54" s="232"/>
      <c r="K54" s="232"/>
      <c r="L54" s="232"/>
      <c r="M54" s="232"/>
      <c r="N54" s="232"/>
      <c r="O54" s="187"/>
      <c r="P54" s="232"/>
      <c r="Q54" s="250"/>
      <c r="R54" s="235"/>
      <c r="S54" s="293"/>
      <c r="V54" s="238"/>
    </row>
    <row r="55" spans="1:26" x14ac:dyDescent="0.35">
      <c r="A55" s="197"/>
      <c r="B55" s="241"/>
      <c r="C55" s="127" t="s">
        <v>337</v>
      </c>
      <c r="D55" s="108" t="s">
        <v>289</v>
      </c>
      <c r="E55" s="266"/>
      <c r="F55" s="260"/>
      <c r="G55" s="260"/>
      <c r="H55" s="260"/>
      <c r="I55" s="232"/>
      <c r="J55" s="232"/>
      <c r="K55" s="232"/>
      <c r="L55" s="232"/>
      <c r="M55" s="232"/>
      <c r="N55" s="232"/>
      <c r="O55" s="187"/>
      <c r="P55" s="232"/>
      <c r="Q55" s="250"/>
      <c r="R55" s="235"/>
      <c r="S55" s="293"/>
      <c r="V55" s="238"/>
    </row>
    <row r="56" spans="1:26" x14ac:dyDescent="0.35">
      <c r="A56" s="197"/>
      <c r="B56" s="241"/>
      <c r="C56" s="108" t="s">
        <v>338</v>
      </c>
      <c r="D56" s="108" t="s">
        <v>289</v>
      </c>
      <c r="E56" s="266"/>
      <c r="F56" s="260"/>
      <c r="G56" s="260"/>
      <c r="H56" s="260"/>
      <c r="I56" s="232"/>
      <c r="J56" s="232"/>
      <c r="K56" s="232"/>
      <c r="L56" s="232"/>
      <c r="M56" s="232"/>
      <c r="N56" s="232"/>
      <c r="O56" s="187"/>
      <c r="P56" s="232"/>
      <c r="Q56" s="250"/>
      <c r="R56" s="235"/>
      <c r="S56" s="293"/>
      <c r="V56" s="238"/>
    </row>
    <row r="57" spans="1:26" ht="112" customHeight="1" thickBot="1" x14ac:dyDescent="0.4">
      <c r="A57" s="198"/>
      <c r="B57" s="242"/>
      <c r="C57" s="121" t="s">
        <v>339</v>
      </c>
      <c r="D57" s="108" t="s">
        <v>281</v>
      </c>
      <c r="E57" s="267"/>
      <c r="F57" s="261"/>
      <c r="G57" s="261"/>
      <c r="H57" s="261"/>
      <c r="I57" s="248"/>
      <c r="J57" s="248"/>
      <c r="K57" s="248"/>
      <c r="L57" s="248"/>
      <c r="M57" s="248"/>
      <c r="N57" s="248"/>
      <c r="O57" s="247"/>
      <c r="P57" s="248"/>
      <c r="Q57" s="251"/>
      <c r="R57" s="258"/>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1</v>
      </c>
      <c r="H58" s="259">
        <f ca="1">COUNTIFS(INDIRECT("RAG!$C$"&amp;$V12&amp;":$BB$"&amp;$V12),H$11,RAG!$C$3:$BB$3,$B58)</f>
        <v>1</v>
      </c>
      <c r="I58" s="231" t="s">
        <v>282</v>
      </c>
      <c r="J58" s="231" t="s">
        <v>335</v>
      </c>
      <c r="K58" s="231" t="s">
        <v>299</v>
      </c>
      <c r="L58" s="231" t="s">
        <v>285</v>
      </c>
      <c r="M58" s="231" t="s">
        <v>286</v>
      </c>
      <c r="N58" s="231" t="s">
        <v>261</v>
      </c>
      <c r="O58" s="246" t="s">
        <v>846</v>
      </c>
      <c r="P58" s="231" t="s">
        <v>289</v>
      </c>
      <c r="Q58" s="249"/>
      <c r="R58" s="234" t="s">
        <v>524</v>
      </c>
      <c r="S58" s="293"/>
      <c r="V58" s="237"/>
      <c r="Z58" t="str">
        <f>IF(R58&gt;0,B58&amp;":"&amp;R58&amp;"
","")</f>
        <v xml:space="preserve">IIA9:Local Plan Policy CN4: Sustainable Drainage requires sites to incorporate natural flood risk solutions, such as SUDs.
</v>
      </c>
    </row>
    <row r="59" spans="1:26" ht="14.5" customHeight="1" x14ac:dyDescent="0.35">
      <c r="A59" s="197"/>
      <c r="B59" s="241"/>
      <c r="C59" s="109" t="s">
        <v>341</v>
      </c>
      <c r="D59" s="108" t="s">
        <v>289</v>
      </c>
      <c r="E59" s="266"/>
      <c r="F59" s="260"/>
      <c r="G59" s="260"/>
      <c r="H59" s="260"/>
      <c r="I59" s="232"/>
      <c r="J59" s="232"/>
      <c r="K59" s="232"/>
      <c r="L59" s="232"/>
      <c r="M59" s="232"/>
      <c r="N59" s="232"/>
      <c r="O59" s="187"/>
      <c r="P59" s="232"/>
      <c r="Q59" s="250"/>
      <c r="R59" s="235"/>
      <c r="S59" s="293"/>
      <c r="V59" s="238"/>
    </row>
    <row r="60" spans="1:26" ht="48.65" customHeight="1" thickBot="1" x14ac:dyDescent="0.4">
      <c r="A60" s="198"/>
      <c r="B60" s="242"/>
      <c r="C60" s="129" t="s">
        <v>342</v>
      </c>
      <c r="D60" s="108" t="s">
        <v>289</v>
      </c>
      <c r="E60" s="267"/>
      <c r="F60" s="261"/>
      <c r="G60" s="261"/>
      <c r="H60" s="261"/>
      <c r="I60" s="248"/>
      <c r="J60" s="248"/>
      <c r="K60" s="248"/>
      <c r="L60" s="248"/>
      <c r="M60" s="248"/>
      <c r="N60" s="248"/>
      <c r="O60" s="247"/>
      <c r="P60" s="248"/>
      <c r="Q60" s="251"/>
      <c r="R60" s="258"/>
      <c r="S60" s="293"/>
      <c r="V60" s="252"/>
    </row>
    <row r="61" spans="1:26" ht="14.5" customHeight="1" x14ac:dyDescent="0.35">
      <c r="A61" s="196" t="s">
        <v>85</v>
      </c>
      <c r="B61" s="240" t="s">
        <v>104</v>
      </c>
      <c r="C61" s="119" t="s">
        <v>343</v>
      </c>
      <c r="D61" s="119" t="s">
        <v>281</v>
      </c>
      <c r="E61" s="265" t="s">
        <v>281</v>
      </c>
      <c r="F61" s="259">
        <f ca="1">COUNTIFS(INDIRECT("RAG!$C$"&amp;$V12&amp;":$BB$"&amp;$V12),F$11,RAG!$C$3:$BB$3,$B61)</f>
        <v>0</v>
      </c>
      <c r="G61" s="259">
        <f ca="1">COUNTIFS(INDIRECT("RAG!$C$"&amp;$V12&amp;":$BB$"&amp;$V12),G$11,RAG!$C$3:$BB$3,$B61)</f>
        <v>0</v>
      </c>
      <c r="H61" s="259">
        <f ca="1">COUNTIFS(INDIRECT("RAG!$C$"&amp;$V12&amp;":$BB$"&amp;$V12),H$11,RAG!$C$3:$BB$3,$B61)</f>
        <v>5</v>
      </c>
      <c r="I61" s="231" t="s">
        <v>282</v>
      </c>
      <c r="J61" s="231" t="s">
        <v>335</v>
      </c>
      <c r="K61" s="231" t="s">
        <v>284</v>
      </c>
      <c r="L61" s="231" t="s">
        <v>285</v>
      </c>
      <c r="M61" s="231" t="s">
        <v>286</v>
      </c>
      <c r="N61" s="231" t="s">
        <v>261</v>
      </c>
      <c r="O61" s="246" t="s">
        <v>667</v>
      </c>
      <c r="P61" s="231" t="s">
        <v>289</v>
      </c>
      <c r="Q61" s="271"/>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32"/>
      <c r="J62" s="232"/>
      <c r="K62" s="232"/>
      <c r="L62" s="232"/>
      <c r="M62" s="232"/>
      <c r="N62" s="232"/>
      <c r="O62" s="187"/>
      <c r="P62" s="232"/>
      <c r="Q62" s="272"/>
      <c r="R62" s="272"/>
      <c r="S62" s="293"/>
      <c r="V62" s="275"/>
    </row>
    <row r="63" spans="1:26" x14ac:dyDescent="0.35">
      <c r="A63" s="197"/>
      <c r="B63" s="241"/>
      <c r="C63" s="108" t="s">
        <v>345</v>
      </c>
      <c r="D63" s="108" t="s">
        <v>281</v>
      </c>
      <c r="E63" s="266"/>
      <c r="F63" s="260"/>
      <c r="G63" s="260"/>
      <c r="H63" s="260"/>
      <c r="I63" s="232"/>
      <c r="J63" s="232"/>
      <c r="K63" s="232"/>
      <c r="L63" s="232"/>
      <c r="M63" s="232"/>
      <c r="N63" s="232"/>
      <c r="O63" s="187"/>
      <c r="P63" s="232"/>
      <c r="Q63" s="272"/>
      <c r="R63" s="272"/>
      <c r="S63" s="293"/>
      <c r="V63" s="275"/>
    </row>
    <row r="64" spans="1:26" x14ac:dyDescent="0.35">
      <c r="A64" s="197"/>
      <c r="B64" s="241"/>
      <c r="C64" s="108" t="s">
        <v>346</v>
      </c>
      <c r="D64" s="108" t="s">
        <v>281</v>
      </c>
      <c r="E64" s="266"/>
      <c r="F64" s="260"/>
      <c r="G64" s="260"/>
      <c r="H64" s="260"/>
      <c r="I64" s="232"/>
      <c r="J64" s="232"/>
      <c r="K64" s="232"/>
      <c r="L64" s="232"/>
      <c r="M64" s="232"/>
      <c r="N64" s="232"/>
      <c r="O64" s="187"/>
      <c r="P64" s="232"/>
      <c r="Q64" s="272"/>
      <c r="R64" s="272"/>
      <c r="S64" s="293"/>
      <c r="V64" s="275"/>
    </row>
    <row r="65" spans="1:26" x14ac:dyDescent="0.35">
      <c r="A65" s="197"/>
      <c r="B65" s="241"/>
      <c r="C65" s="108" t="s">
        <v>347</v>
      </c>
      <c r="D65" s="108" t="s">
        <v>289</v>
      </c>
      <c r="E65" s="266"/>
      <c r="F65" s="260"/>
      <c r="G65" s="260"/>
      <c r="H65" s="260"/>
      <c r="I65" s="232"/>
      <c r="J65" s="232"/>
      <c r="K65" s="232"/>
      <c r="L65" s="232"/>
      <c r="M65" s="232"/>
      <c r="N65" s="232"/>
      <c r="O65" s="187"/>
      <c r="P65" s="232"/>
      <c r="Q65" s="272"/>
      <c r="R65" s="272"/>
      <c r="S65" s="293"/>
      <c r="V65" s="275"/>
    </row>
    <row r="66" spans="1:26" x14ac:dyDescent="0.35">
      <c r="A66" s="197"/>
      <c r="B66" s="241"/>
      <c r="C66" s="108" t="s">
        <v>348</v>
      </c>
      <c r="D66" s="108" t="s">
        <v>289</v>
      </c>
      <c r="E66" s="266"/>
      <c r="F66" s="260"/>
      <c r="G66" s="260"/>
      <c r="H66" s="260"/>
      <c r="I66" s="232"/>
      <c r="J66" s="232"/>
      <c r="K66" s="232"/>
      <c r="L66" s="232"/>
      <c r="M66" s="232"/>
      <c r="N66" s="232"/>
      <c r="O66" s="187"/>
      <c r="P66" s="232"/>
      <c r="Q66" s="272"/>
      <c r="R66" s="272"/>
      <c r="S66" s="293"/>
      <c r="V66" s="275"/>
    </row>
    <row r="67" spans="1:26" ht="29" x14ac:dyDescent="0.35">
      <c r="A67" s="197"/>
      <c r="B67" s="241"/>
      <c r="C67" s="108" t="s">
        <v>349</v>
      </c>
      <c r="D67" s="108" t="s">
        <v>289</v>
      </c>
      <c r="E67" s="266"/>
      <c r="F67" s="260"/>
      <c r="G67" s="260"/>
      <c r="H67" s="260"/>
      <c r="I67" s="232"/>
      <c r="J67" s="232"/>
      <c r="K67" s="232"/>
      <c r="L67" s="232"/>
      <c r="M67" s="232"/>
      <c r="N67" s="232"/>
      <c r="O67" s="187"/>
      <c r="P67" s="232"/>
      <c r="Q67" s="272"/>
      <c r="R67" s="272"/>
      <c r="S67" s="293"/>
      <c r="V67" s="275"/>
    </row>
    <row r="68" spans="1:26" ht="95.5" customHeight="1" thickBot="1" x14ac:dyDescent="0.4">
      <c r="A68" s="198"/>
      <c r="B68" s="242"/>
      <c r="C68" s="121" t="s">
        <v>350</v>
      </c>
      <c r="D68" s="108" t="s">
        <v>281</v>
      </c>
      <c r="E68" s="267"/>
      <c r="F68" s="261"/>
      <c r="G68" s="261"/>
      <c r="H68" s="261"/>
      <c r="I68" s="248"/>
      <c r="J68" s="248"/>
      <c r="K68" s="248"/>
      <c r="L68" s="248"/>
      <c r="M68" s="248"/>
      <c r="N68" s="248"/>
      <c r="O68" s="247"/>
      <c r="P68" s="248"/>
      <c r="Q68" s="273"/>
      <c r="R68" s="273"/>
      <c r="S68" s="293"/>
      <c r="V68" s="276"/>
    </row>
    <row r="69" spans="1:26" ht="14.5" customHeight="1" x14ac:dyDescent="0.35">
      <c r="A69" s="196" t="s">
        <v>599</v>
      </c>
      <c r="B69" s="240" t="s">
        <v>105</v>
      </c>
      <c r="C69" s="124" t="s">
        <v>738</v>
      </c>
      <c r="D69" s="119" t="s">
        <v>281</v>
      </c>
      <c r="E69" s="265" t="s">
        <v>281</v>
      </c>
      <c r="F69" s="259">
        <f ca="1">COUNTIFS(INDIRECT("RAG!$C$"&amp;$V12&amp;":$BB$"&amp;$V12),F$11,RAG!$C$3:$BB$3,$B69)</f>
        <v>0</v>
      </c>
      <c r="G69" s="259">
        <f ca="1">COUNTIFS(INDIRECT("RAG!$C$"&amp;$V12&amp;":$BB$"&amp;$V12),G$11,RAG!$C$3:$BB$3,$B69)</f>
        <v>0</v>
      </c>
      <c r="H69" s="259">
        <f ca="1">COUNTIFS(INDIRECT("RAG!$C$"&amp;$V12&amp;":$BB$"&amp;$V12),H$11,RAG!$C$3:$BB$3,$B69)</f>
        <v>6</v>
      </c>
      <c r="I69" s="231" t="s">
        <v>282</v>
      </c>
      <c r="J69" s="231" t="s">
        <v>335</v>
      </c>
      <c r="K69" s="231" t="s">
        <v>284</v>
      </c>
      <c r="L69" s="231" t="s">
        <v>285</v>
      </c>
      <c r="M69" s="231" t="s">
        <v>286</v>
      </c>
      <c r="N69" s="231" t="s">
        <v>261</v>
      </c>
      <c r="O69" s="262" t="s">
        <v>561</v>
      </c>
      <c r="P69" s="231" t="s">
        <v>289</v>
      </c>
      <c r="Q69" s="249"/>
      <c r="R69" s="249"/>
      <c r="S69" s="293"/>
      <c r="V69" s="237"/>
      <c r="Z69" t="str">
        <f>IF(R69&gt;0,B69&amp;":"&amp;R69&amp;"
","")</f>
        <v/>
      </c>
    </row>
    <row r="70" spans="1:26" x14ac:dyDescent="0.35">
      <c r="A70" s="197"/>
      <c r="B70" s="241"/>
      <c r="C70" s="125" t="s">
        <v>352</v>
      </c>
      <c r="D70" s="108" t="s">
        <v>281</v>
      </c>
      <c r="E70" s="266"/>
      <c r="F70" s="260"/>
      <c r="G70" s="260"/>
      <c r="H70" s="260"/>
      <c r="I70" s="232"/>
      <c r="J70" s="232"/>
      <c r="K70" s="232"/>
      <c r="L70" s="232"/>
      <c r="M70" s="232"/>
      <c r="N70" s="232"/>
      <c r="O70" s="263"/>
      <c r="P70" s="232"/>
      <c r="Q70" s="250"/>
      <c r="R70" s="250"/>
      <c r="S70" s="293"/>
      <c r="V70" s="238"/>
    </row>
    <row r="71" spans="1:26" ht="29" x14ac:dyDescent="0.35">
      <c r="A71" s="197"/>
      <c r="B71" s="241"/>
      <c r="C71" s="125" t="s">
        <v>353</v>
      </c>
      <c r="D71" s="108" t="s">
        <v>289</v>
      </c>
      <c r="E71" s="266"/>
      <c r="F71" s="260"/>
      <c r="G71" s="260"/>
      <c r="H71" s="260"/>
      <c r="I71" s="232"/>
      <c r="J71" s="232"/>
      <c r="K71" s="232"/>
      <c r="L71" s="232"/>
      <c r="M71" s="232"/>
      <c r="N71" s="232"/>
      <c r="O71" s="263"/>
      <c r="P71" s="232"/>
      <c r="Q71" s="250"/>
      <c r="R71" s="250"/>
      <c r="S71" s="293"/>
      <c r="V71" s="238"/>
    </row>
    <row r="72" spans="1:26" x14ac:dyDescent="0.35">
      <c r="A72" s="197"/>
      <c r="B72" s="241"/>
      <c r="C72" s="125" t="s">
        <v>354</v>
      </c>
      <c r="D72" s="108" t="s">
        <v>289</v>
      </c>
      <c r="E72" s="266"/>
      <c r="F72" s="260"/>
      <c r="G72" s="260"/>
      <c r="H72" s="260"/>
      <c r="I72" s="232"/>
      <c r="J72" s="232"/>
      <c r="K72" s="232"/>
      <c r="L72" s="232"/>
      <c r="M72" s="232"/>
      <c r="N72" s="232"/>
      <c r="O72" s="263"/>
      <c r="P72" s="232"/>
      <c r="Q72" s="250"/>
      <c r="R72" s="250"/>
      <c r="S72" s="293"/>
      <c r="V72" s="238"/>
    </row>
    <row r="73" spans="1:26" x14ac:dyDescent="0.35">
      <c r="A73" s="197"/>
      <c r="B73" s="241"/>
      <c r="C73" s="125" t="s">
        <v>739</v>
      </c>
      <c r="D73" s="108" t="s">
        <v>289</v>
      </c>
      <c r="E73" s="266"/>
      <c r="F73" s="260"/>
      <c r="G73" s="260"/>
      <c r="H73" s="260"/>
      <c r="I73" s="232"/>
      <c r="J73" s="232"/>
      <c r="K73" s="232"/>
      <c r="L73" s="232"/>
      <c r="M73" s="232"/>
      <c r="N73" s="232"/>
      <c r="O73" s="263"/>
      <c r="P73" s="232"/>
      <c r="Q73" s="250"/>
      <c r="R73" s="250"/>
      <c r="S73" s="293"/>
      <c r="V73" s="238"/>
    </row>
    <row r="74" spans="1:26" x14ac:dyDescent="0.35">
      <c r="A74" s="197"/>
      <c r="B74" s="241"/>
      <c r="C74" s="125" t="s">
        <v>355</v>
      </c>
      <c r="D74" s="108" t="s">
        <v>289</v>
      </c>
      <c r="E74" s="266"/>
      <c r="F74" s="260"/>
      <c r="G74" s="260"/>
      <c r="H74" s="260"/>
      <c r="I74" s="232"/>
      <c r="J74" s="232"/>
      <c r="K74" s="232"/>
      <c r="L74" s="232"/>
      <c r="M74" s="232"/>
      <c r="N74" s="232"/>
      <c r="O74" s="263"/>
      <c r="P74" s="232"/>
      <c r="Q74" s="250"/>
      <c r="R74" s="250"/>
      <c r="S74" s="293"/>
      <c r="V74" s="238"/>
    </row>
    <row r="75" spans="1:26" ht="15" thickBot="1" x14ac:dyDescent="0.4">
      <c r="A75" s="198"/>
      <c r="B75" s="242"/>
      <c r="C75" s="126" t="s">
        <v>356</v>
      </c>
      <c r="D75" s="108" t="s">
        <v>289</v>
      </c>
      <c r="E75" s="267"/>
      <c r="F75" s="261"/>
      <c r="G75" s="261"/>
      <c r="H75" s="261"/>
      <c r="I75" s="248"/>
      <c r="J75" s="248"/>
      <c r="K75" s="248"/>
      <c r="L75" s="248"/>
      <c r="M75" s="248"/>
      <c r="N75" s="248"/>
      <c r="O75" s="264"/>
      <c r="P75" s="248"/>
      <c r="Q75" s="251"/>
      <c r="R75" s="251"/>
      <c r="S75" s="293"/>
      <c r="V75" s="252"/>
    </row>
    <row r="76" spans="1:26" x14ac:dyDescent="0.35">
      <c r="A76" s="196" t="s">
        <v>87</v>
      </c>
      <c r="B76" s="240" t="s">
        <v>106</v>
      </c>
      <c r="C76" s="124" t="s">
        <v>357</v>
      </c>
      <c r="D76" s="119" t="s">
        <v>281</v>
      </c>
      <c r="E76" s="265" t="s">
        <v>281</v>
      </c>
      <c r="F76" s="259">
        <f ca="1">COUNTIFS(INDIRECT("RAG!$C$"&amp;$V12&amp;":$BB$"&amp;$V12),F$11,RAG!$C$3:$BB$3,$B76)</f>
        <v>0</v>
      </c>
      <c r="G76" s="259">
        <f ca="1">COUNTIFS(INDIRECT("RAG!$C$"&amp;$V12&amp;":$BB$"&amp;$V12),G$11,RAG!$C$3:$BB$3,$B76)</f>
        <v>0</v>
      </c>
      <c r="H76" s="259">
        <f ca="1">COUNTIFS(INDIRECT("RAG!$C$"&amp;$V12&amp;":$BB$"&amp;$V12),H$11,RAG!$C$3:$BB$3,$B76)</f>
        <v>4</v>
      </c>
      <c r="I76" s="231" t="s">
        <v>282</v>
      </c>
      <c r="J76" s="231" t="s">
        <v>335</v>
      </c>
      <c r="K76" s="231" t="s">
        <v>284</v>
      </c>
      <c r="L76" s="231" t="s">
        <v>285</v>
      </c>
      <c r="M76" s="231" t="s">
        <v>286</v>
      </c>
      <c r="N76" s="231" t="s">
        <v>261</v>
      </c>
      <c r="O76" s="268" t="s">
        <v>841</v>
      </c>
      <c r="P76" s="231" t="s">
        <v>289</v>
      </c>
      <c r="Q76" s="249"/>
      <c r="R76" s="249"/>
      <c r="S76" s="293"/>
      <c r="V76" s="237"/>
      <c r="Z76" t="str">
        <f>IF(R76&gt;0,B76&amp;":"&amp;R76&amp;"
","")</f>
        <v/>
      </c>
    </row>
    <row r="77" spans="1:26" x14ac:dyDescent="0.35">
      <c r="A77" s="197"/>
      <c r="B77" s="241"/>
      <c r="C77" s="125" t="s">
        <v>359</v>
      </c>
      <c r="D77" s="108" t="s">
        <v>289</v>
      </c>
      <c r="E77" s="266"/>
      <c r="F77" s="260"/>
      <c r="G77" s="260"/>
      <c r="H77" s="260"/>
      <c r="I77" s="232"/>
      <c r="J77" s="232"/>
      <c r="K77" s="232"/>
      <c r="L77" s="232"/>
      <c r="M77" s="232"/>
      <c r="N77" s="232"/>
      <c r="O77" s="269"/>
      <c r="P77" s="232"/>
      <c r="Q77" s="250"/>
      <c r="R77" s="250"/>
      <c r="S77" s="293"/>
      <c r="V77" s="238"/>
    </row>
    <row r="78" spans="1:26" x14ac:dyDescent="0.35">
      <c r="A78" s="197"/>
      <c r="B78" s="241"/>
      <c r="C78" s="125" t="s">
        <v>360</v>
      </c>
      <c r="D78" s="108" t="s">
        <v>281</v>
      </c>
      <c r="E78" s="266"/>
      <c r="F78" s="260"/>
      <c r="G78" s="260"/>
      <c r="H78" s="260"/>
      <c r="I78" s="232"/>
      <c r="J78" s="232"/>
      <c r="K78" s="232"/>
      <c r="L78" s="232"/>
      <c r="M78" s="232"/>
      <c r="N78" s="232"/>
      <c r="O78" s="269"/>
      <c r="P78" s="232"/>
      <c r="Q78" s="250"/>
      <c r="R78" s="250"/>
      <c r="S78" s="293"/>
      <c r="V78" s="238"/>
    </row>
    <row r="79" spans="1:26" x14ac:dyDescent="0.35">
      <c r="A79" s="197"/>
      <c r="B79" s="241"/>
      <c r="C79" s="125" t="s">
        <v>361</v>
      </c>
      <c r="D79" s="108" t="s">
        <v>281</v>
      </c>
      <c r="E79" s="266"/>
      <c r="F79" s="260"/>
      <c r="G79" s="260"/>
      <c r="H79" s="260"/>
      <c r="I79" s="232"/>
      <c r="J79" s="232"/>
      <c r="K79" s="232"/>
      <c r="L79" s="232"/>
      <c r="M79" s="232"/>
      <c r="N79" s="232"/>
      <c r="O79" s="269"/>
      <c r="P79" s="232"/>
      <c r="Q79" s="250"/>
      <c r="R79" s="250"/>
      <c r="S79" s="293"/>
      <c r="V79" s="238"/>
    </row>
    <row r="80" spans="1:26" ht="15" thickBot="1" x14ac:dyDescent="0.4">
      <c r="A80" s="198"/>
      <c r="B80" s="242"/>
      <c r="C80" s="130" t="s">
        <v>362</v>
      </c>
      <c r="D80" s="108" t="s">
        <v>289</v>
      </c>
      <c r="E80" s="267"/>
      <c r="F80" s="261"/>
      <c r="G80" s="261"/>
      <c r="H80" s="261"/>
      <c r="I80" s="248"/>
      <c r="J80" s="248"/>
      <c r="K80" s="248"/>
      <c r="L80" s="248"/>
      <c r="M80" s="248"/>
      <c r="N80" s="248"/>
      <c r="O80" s="270"/>
      <c r="P80" s="248"/>
      <c r="Q80" s="251"/>
      <c r="R80" s="251"/>
      <c r="S80" s="293"/>
      <c r="V80" s="252"/>
    </row>
    <row r="81" spans="1:26"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1</v>
      </c>
      <c r="H81" s="240">
        <f ca="1">COUNTIFS(INDIRECT("RAG!$C$"&amp;$V12&amp;":$BB$"&amp;$V12),H$11,RAG!$C$3:$BB$3,$B81)</f>
        <v>4</v>
      </c>
      <c r="I81" s="243" t="s">
        <v>231</v>
      </c>
      <c r="J81" s="243" t="s">
        <v>231</v>
      </c>
      <c r="K81" s="243" t="s">
        <v>231</v>
      </c>
      <c r="L81" s="243" t="s">
        <v>231</v>
      </c>
      <c r="M81" s="243" t="s">
        <v>231</v>
      </c>
      <c r="N81" s="243" t="s">
        <v>262</v>
      </c>
      <c r="O81" s="246" t="s">
        <v>949</v>
      </c>
      <c r="P81" s="231" t="s">
        <v>289</v>
      </c>
      <c r="Q81" s="234"/>
      <c r="R81" s="234" t="s">
        <v>938</v>
      </c>
      <c r="S81" s="294"/>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54"/>
      <c r="F82" s="241"/>
      <c r="G82" s="241"/>
      <c r="H82" s="241"/>
      <c r="I82" s="244"/>
      <c r="J82" s="244"/>
      <c r="K82" s="244"/>
      <c r="L82" s="244"/>
      <c r="M82" s="244"/>
      <c r="N82" s="244"/>
      <c r="O82" s="187"/>
      <c r="P82" s="232"/>
      <c r="Q82" s="235"/>
      <c r="R82" s="235"/>
      <c r="S82" s="294"/>
      <c r="V82" s="238"/>
    </row>
    <row r="83" spans="1:26" x14ac:dyDescent="0.35">
      <c r="A83" s="201"/>
      <c r="B83" s="241"/>
      <c r="C83" s="125" t="s">
        <v>365</v>
      </c>
      <c r="D83" s="108" t="s">
        <v>289</v>
      </c>
      <c r="E83" s="254"/>
      <c r="F83" s="241"/>
      <c r="G83" s="241"/>
      <c r="H83" s="241"/>
      <c r="I83" s="244"/>
      <c r="J83" s="244"/>
      <c r="K83" s="244"/>
      <c r="L83" s="244"/>
      <c r="M83" s="244"/>
      <c r="N83" s="244"/>
      <c r="O83" s="187"/>
      <c r="P83" s="232"/>
      <c r="Q83" s="235"/>
      <c r="R83" s="235"/>
      <c r="S83" s="294"/>
      <c r="V83" s="238"/>
    </row>
    <row r="84" spans="1:26" x14ac:dyDescent="0.35">
      <c r="A84" s="201"/>
      <c r="B84" s="241"/>
      <c r="C84" s="131" t="s">
        <v>366</v>
      </c>
      <c r="D84" s="108" t="s">
        <v>289</v>
      </c>
      <c r="E84" s="254"/>
      <c r="F84" s="241"/>
      <c r="G84" s="241"/>
      <c r="H84" s="241"/>
      <c r="I84" s="244"/>
      <c r="J84" s="244"/>
      <c r="K84" s="244"/>
      <c r="L84" s="244"/>
      <c r="M84" s="244"/>
      <c r="N84" s="244"/>
      <c r="O84" s="187"/>
      <c r="P84" s="232"/>
      <c r="Q84" s="235"/>
      <c r="R84" s="235"/>
      <c r="S84" s="294"/>
      <c r="V84" s="238"/>
    </row>
    <row r="85" spans="1:26" ht="29" x14ac:dyDescent="0.35">
      <c r="A85" s="201"/>
      <c r="B85" s="241"/>
      <c r="C85" s="131" t="s">
        <v>367</v>
      </c>
      <c r="D85" s="108" t="s">
        <v>289</v>
      </c>
      <c r="E85" s="254"/>
      <c r="F85" s="241"/>
      <c r="G85" s="241"/>
      <c r="H85" s="241"/>
      <c r="I85" s="244"/>
      <c r="J85" s="244"/>
      <c r="K85" s="244"/>
      <c r="L85" s="244"/>
      <c r="M85" s="244"/>
      <c r="N85" s="244"/>
      <c r="O85" s="187"/>
      <c r="P85" s="232"/>
      <c r="Q85" s="235"/>
      <c r="R85" s="235"/>
      <c r="S85" s="294"/>
      <c r="V85" s="238"/>
    </row>
    <row r="86" spans="1:26" ht="29" x14ac:dyDescent="0.35">
      <c r="A86" s="201"/>
      <c r="B86" s="241"/>
      <c r="C86" s="131" t="s">
        <v>368</v>
      </c>
      <c r="D86" s="108" t="s">
        <v>281</v>
      </c>
      <c r="E86" s="254"/>
      <c r="F86" s="241"/>
      <c r="G86" s="241"/>
      <c r="H86" s="241"/>
      <c r="I86" s="244"/>
      <c r="J86" s="244"/>
      <c r="K86" s="244"/>
      <c r="L86" s="244"/>
      <c r="M86" s="244"/>
      <c r="N86" s="244"/>
      <c r="O86" s="187"/>
      <c r="P86" s="232"/>
      <c r="Q86" s="235"/>
      <c r="R86" s="235"/>
      <c r="S86" s="294"/>
      <c r="V86" s="238"/>
    </row>
    <row r="87" spans="1:26" ht="15" thickBot="1" x14ac:dyDescent="0.4">
      <c r="A87" s="200"/>
      <c r="B87" s="242"/>
      <c r="C87" s="129" t="s">
        <v>369</v>
      </c>
      <c r="D87" s="108" t="s">
        <v>289</v>
      </c>
      <c r="E87" s="255"/>
      <c r="F87" s="242"/>
      <c r="G87" s="242"/>
      <c r="H87" s="242"/>
      <c r="I87" s="256"/>
      <c r="J87" s="256"/>
      <c r="K87" s="256"/>
      <c r="L87" s="256"/>
      <c r="M87" s="256"/>
      <c r="N87" s="256"/>
      <c r="O87" s="247"/>
      <c r="P87" s="248"/>
      <c r="Q87" s="258"/>
      <c r="R87" s="258"/>
      <c r="S87" s="294"/>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31" t="s">
        <v>231</v>
      </c>
      <c r="J88" s="231" t="s">
        <v>231</v>
      </c>
      <c r="K88" s="231" t="s">
        <v>231</v>
      </c>
      <c r="L88" s="231" t="s">
        <v>231</v>
      </c>
      <c r="M88" s="231" t="s">
        <v>231</v>
      </c>
      <c r="N88" s="231"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32"/>
      <c r="J89" s="232"/>
      <c r="K89" s="232"/>
      <c r="L89" s="232"/>
      <c r="M89" s="232"/>
      <c r="N89" s="232"/>
      <c r="O89" s="187"/>
      <c r="P89" s="232"/>
      <c r="Q89" s="235"/>
      <c r="R89" s="235"/>
      <c r="S89" s="293"/>
      <c r="V89" s="238"/>
    </row>
    <row r="90" spans="1:26" x14ac:dyDescent="0.35">
      <c r="A90" s="201"/>
      <c r="B90" s="241"/>
      <c r="C90" s="131" t="s">
        <v>373</v>
      </c>
      <c r="D90" s="108" t="s">
        <v>289</v>
      </c>
      <c r="E90" s="254"/>
      <c r="F90" s="241"/>
      <c r="G90" s="241"/>
      <c r="H90" s="241"/>
      <c r="I90" s="232"/>
      <c r="J90" s="232"/>
      <c r="K90" s="232"/>
      <c r="L90" s="232"/>
      <c r="M90" s="232"/>
      <c r="N90" s="232"/>
      <c r="O90" s="187"/>
      <c r="P90" s="232"/>
      <c r="Q90" s="235"/>
      <c r="R90" s="235"/>
      <c r="S90" s="293"/>
      <c r="V90" s="238"/>
    </row>
    <row r="91" spans="1:26" ht="100" customHeight="1" thickBot="1" x14ac:dyDescent="0.4">
      <c r="A91" s="202"/>
      <c r="B91" s="242"/>
      <c r="C91" s="133" t="s">
        <v>374</v>
      </c>
      <c r="D91" s="143" t="s">
        <v>281</v>
      </c>
      <c r="E91" s="255"/>
      <c r="F91" s="242"/>
      <c r="G91" s="242"/>
      <c r="H91" s="242"/>
      <c r="I91" s="233"/>
      <c r="J91" s="233"/>
      <c r="K91" s="233"/>
      <c r="L91" s="233"/>
      <c r="M91" s="233"/>
      <c r="N91" s="233"/>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SKAe2oCunqM6VktWD8ZJW7vHUflYVmffn/NIX956Ly3QHAIlFIL8clQwmTnqwwH/T4CqhzyaclX5AVnJbpVMNQ==" saltValue="37TDrcziTSjwOco1i/dtCQ=="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O24:O31"/>
    <mergeCell ref="P24:P31"/>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A46:A50"/>
    <mergeCell ref="B46:B50"/>
    <mergeCell ref="E46:E50"/>
    <mergeCell ref="F46:F50"/>
    <mergeCell ref="G46:G50"/>
    <mergeCell ref="I40:I45"/>
    <mergeCell ref="J40:J45"/>
    <mergeCell ref="K40:K45"/>
    <mergeCell ref="L40:L45"/>
    <mergeCell ref="M40:M45"/>
    <mergeCell ref="N40:N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1919" priority="7">
      <formula>$D12="No"</formula>
    </cfRule>
  </conditionalFormatting>
  <conditionalFormatting sqref="F12:F91">
    <cfRule type="cellIs" dxfId="1918" priority="10" operator="greaterThan">
      <formula>0</formula>
    </cfRule>
  </conditionalFormatting>
  <conditionalFormatting sqref="G12:G91">
    <cfRule type="cellIs" dxfId="1917" priority="9" operator="greaterThan">
      <formula>0</formula>
    </cfRule>
  </conditionalFormatting>
  <conditionalFormatting sqref="H12:H91">
    <cfRule type="cellIs" dxfId="1916" priority="8" operator="greaterThan">
      <formula>0</formula>
    </cfRule>
  </conditionalFormatting>
  <conditionalFormatting sqref="N12">
    <cfRule type="cellIs" dxfId="1915" priority="32" operator="equal">
      <formula>"Neutral"</formula>
    </cfRule>
    <cfRule type="cellIs" dxfId="1914" priority="31" operator="equal">
      <formula>"Significant Positive"</formula>
    </cfRule>
    <cfRule type="cellIs" dxfId="1913" priority="30" operator="equal">
      <formula>"Minor Positive"</formula>
    </cfRule>
    <cfRule type="cellIs" dxfId="1912" priority="29" operator="equal">
      <formula>"Significant Negative"</formula>
    </cfRule>
    <cfRule type="cellIs" dxfId="1911" priority="28" operator="equal">
      <formula>"Minor Negative"</formula>
    </cfRule>
  </conditionalFormatting>
  <conditionalFormatting sqref="N22">
    <cfRule type="cellIs" dxfId="1910" priority="33" operator="equal">
      <formula>"Significant Negative"</formula>
    </cfRule>
    <cfRule type="cellIs" dxfId="1909" priority="37" operator="equal">
      <formula>"Minor Positive"</formula>
    </cfRule>
    <cfRule type="cellIs" dxfId="1908" priority="34" operator="equal">
      <formula>"Minor Negative"</formula>
    </cfRule>
    <cfRule type="cellIs" dxfId="1907" priority="38" operator="equal">
      <formula>"Significant Positive"</formula>
    </cfRule>
    <cfRule type="cellIs" dxfId="1906" priority="35" operator="equal">
      <formula>"Uncertain"</formula>
    </cfRule>
    <cfRule type="cellIs" dxfId="1905" priority="36" operator="equal">
      <formula>"Neutral"</formula>
    </cfRule>
  </conditionalFormatting>
  <conditionalFormatting sqref="N24">
    <cfRule type="cellIs" dxfId="1904" priority="42" operator="equal">
      <formula>"Neutral"</formula>
    </cfRule>
    <cfRule type="cellIs" dxfId="1903" priority="41" operator="equal">
      <formula>"Uncertain"</formula>
    </cfRule>
    <cfRule type="cellIs" dxfId="1902" priority="40" operator="equal">
      <formula>"Minor Negative"</formula>
    </cfRule>
    <cfRule type="cellIs" dxfId="1901" priority="39" operator="equal">
      <formula>"Significant Negative"</formula>
    </cfRule>
    <cfRule type="cellIs" dxfId="1900" priority="44" operator="equal">
      <formula>"Significant Positive"</formula>
    </cfRule>
    <cfRule type="cellIs" dxfId="1899" priority="43" operator="equal">
      <formula>"Minor Positive"</formula>
    </cfRule>
  </conditionalFormatting>
  <conditionalFormatting sqref="N32">
    <cfRule type="cellIs" dxfId="1898" priority="52" operator="equal">
      <formula>"Minor Negative"</formula>
    </cfRule>
    <cfRule type="cellIs" dxfId="1897" priority="51" operator="equal">
      <formula>"Significant Negative"</formula>
    </cfRule>
    <cfRule type="cellIs" dxfId="1896" priority="55" operator="equal">
      <formula>"Minor Positive"</formula>
    </cfRule>
    <cfRule type="cellIs" dxfId="1895" priority="54" operator="equal">
      <formula>"Neutral"</formula>
    </cfRule>
    <cfRule type="cellIs" dxfId="1894" priority="53" operator="equal">
      <formula>"Uncertain"</formula>
    </cfRule>
    <cfRule type="cellIs" dxfId="1893" priority="56" operator="equal">
      <formula>"Significant Positive"</formula>
    </cfRule>
  </conditionalFormatting>
  <conditionalFormatting sqref="N40">
    <cfRule type="cellIs" dxfId="1892" priority="45" operator="equal">
      <formula>"Significant Negative"</formula>
    </cfRule>
    <cfRule type="cellIs" dxfId="1891" priority="49" operator="equal">
      <formula>"Minor Positive"</formula>
    </cfRule>
    <cfRule type="cellIs" dxfId="1890" priority="48" operator="equal">
      <formula>"Neutral"</formula>
    </cfRule>
    <cfRule type="cellIs" dxfId="1889" priority="50" operator="equal">
      <formula>"Significant Positive"</formula>
    </cfRule>
    <cfRule type="cellIs" dxfId="1888" priority="47" operator="equal">
      <formula>"Uncertain"</formula>
    </cfRule>
    <cfRule type="cellIs" dxfId="1887" priority="46" operator="equal">
      <formula>"Minor Negative"</formula>
    </cfRule>
  </conditionalFormatting>
  <conditionalFormatting sqref="N46">
    <cfRule type="cellIs" dxfId="1886" priority="63" operator="equal">
      <formula>"Significant Negative"</formula>
    </cfRule>
    <cfRule type="cellIs" dxfId="1885" priority="64" operator="equal">
      <formula>"Minor Negative"</formula>
    </cfRule>
    <cfRule type="cellIs" dxfId="1884" priority="65" operator="equal">
      <formula>"Uncertain"</formula>
    </cfRule>
    <cfRule type="cellIs" dxfId="1883" priority="66" operator="equal">
      <formula>"Neutral"</formula>
    </cfRule>
    <cfRule type="cellIs" dxfId="1882" priority="67" operator="equal">
      <formula>"Minor Positive"</formula>
    </cfRule>
    <cfRule type="cellIs" dxfId="1881" priority="68" operator="equal">
      <formula>"Significant Positive"</formula>
    </cfRule>
  </conditionalFormatting>
  <conditionalFormatting sqref="N51">
    <cfRule type="cellIs" dxfId="1880" priority="69" operator="equal">
      <formula>"Significant Negative"</formula>
    </cfRule>
    <cfRule type="cellIs" dxfId="1879" priority="70" operator="equal">
      <formula>"Minor Negative"</formula>
    </cfRule>
    <cfRule type="cellIs" dxfId="1878" priority="71" operator="equal">
      <formula>"Uncertain"</formula>
    </cfRule>
    <cfRule type="cellIs" dxfId="1877" priority="72" operator="equal">
      <formula>"Neutral"</formula>
    </cfRule>
    <cfRule type="cellIs" dxfId="1876" priority="73" operator="equal">
      <formula>"Minor Positive"</formula>
    </cfRule>
    <cfRule type="cellIs" dxfId="1875" priority="74" operator="equal">
      <formula>"Significant Positive"</formula>
    </cfRule>
  </conditionalFormatting>
  <conditionalFormatting sqref="N53">
    <cfRule type="cellIs" dxfId="1874" priority="79" operator="equal">
      <formula>"Minor Positive"</formula>
    </cfRule>
    <cfRule type="cellIs" dxfId="1873" priority="75" operator="equal">
      <formula>"Significant Negative"</formula>
    </cfRule>
    <cfRule type="cellIs" dxfId="1872" priority="76" operator="equal">
      <formula>"Minor Negative"</formula>
    </cfRule>
    <cfRule type="cellIs" dxfId="1871" priority="77" operator="equal">
      <formula>"Uncertain"</formula>
    </cfRule>
    <cfRule type="cellIs" dxfId="1870" priority="78" operator="equal">
      <formula>"Neutral"</formula>
    </cfRule>
    <cfRule type="cellIs" dxfId="1869" priority="80" operator="equal">
      <formula>"Significant Positive"</formula>
    </cfRule>
  </conditionalFormatting>
  <conditionalFormatting sqref="N58">
    <cfRule type="cellIs" dxfId="1868" priority="81" operator="equal">
      <formula>"Significant Negative"</formula>
    </cfRule>
    <cfRule type="cellIs" dxfId="1867" priority="82" operator="equal">
      <formula>"Minor Negative"</formula>
    </cfRule>
    <cfRule type="cellIs" dxfId="1866" priority="83" operator="equal">
      <formula>"Uncertain"</formula>
    </cfRule>
    <cfRule type="cellIs" dxfId="1865" priority="84" operator="equal">
      <formula>"Neutral"</formula>
    </cfRule>
    <cfRule type="cellIs" dxfId="1864" priority="85" operator="equal">
      <formula>"Minor Positive"</formula>
    </cfRule>
    <cfRule type="cellIs" dxfId="1863" priority="86" operator="equal">
      <formula>"Significant Positive"</formula>
    </cfRule>
  </conditionalFormatting>
  <conditionalFormatting sqref="N61">
    <cfRule type="cellIs" dxfId="1862" priority="15" operator="equal">
      <formula>"Minor Negative"</formula>
    </cfRule>
    <cfRule type="cellIs" dxfId="1861" priority="19" operator="equal">
      <formula>"Significant Positive"</formula>
    </cfRule>
    <cfRule type="cellIs" dxfId="1860" priority="18" operator="equal">
      <formula>"Minor Positive"</formula>
    </cfRule>
    <cfRule type="cellIs" dxfId="1859" priority="17" operator="equal">
      <formula>"Neutral"</formula>
    </cfRule>
    <cfRule type="cellIs" dxfId="1858" priority="14" operator="equal">
      <formula>"Significant Negative"</formula>
    </cfRule>
    <cfRule type="cellIs" dxfId="1857" priority="16" operator="equal">
      <formula>"Uncertain"</formula>
    </cfRule>
  </conditionalFormatting>
  <conditionalFormatting sqref="N69">
    <cfRule type="cellIs" dxfId="1856" priority="21" operator="equal">
      <formula>"Minor Negative"</formula>
    </cfRule>
    <cfRule type="cellIs" dxfId="1855" priority="22" operator="equal">
      <formula>"Uncertain"</formula>
    </cfRule>
    <cfRule type="cellIs" dxfId="1854" priority="23" operator="equal">
      <formula>"Neutral"</formula>
    </cfRule>
    <cfRule type="cellIs" dxfId="1853" priority="25" operator="equal">
      <formula>"Significant Positive"</formula>
    </cfRule>
    <cfRule type="cellIs" dxfId="1852" priority="24" operator="equal">
      <formula>"Minor Positive"</formula>
    </cfRule>
    <cfRule type="cellIs" dxfId="1851" priority="20" operator="equal">
      <formula>"Significant Negative"</formula>
    </cfRule>
  </conditionalFormatting>
  <conditionalFormatting sqref="N76">
    <cfRule type="cellIs" dxfId="1850" priority="93" operator="equal">
      <formula>"Significant Negative"</formula>
    </cfRule>
    <cfRule type="cellIs" dxfId="1849" priority="94" operator="equal">
      <formula>"Minor Negative"</formula>
    </cfRule>
    <cfRule type="cellIs" dxfId="1848" priority="95" operator="equal">
      <formula>"Uncertain"</formula>
    </cfRule>
    <cfRule type="cellIs" dxfId="1847" priority="96" operator="equal">
      <formula>"Neutral"</formula>
    </cfRule>
    <cfRule type="cellIs" dxfId="1846" priority="97" operator="equal">
      <formula>"Minor Positive"</formula>
    </cfRule>
    <cfRule type="cellIs" dxfId="1845" priority="98" operator="equal">
      <formula>"Significant Positive"</formula>
    </cfRule>
  </conditionalFormatting>
  <conditionalFormatting sqref="N81">
    <cfRule type="cellIs" dxfId="1844" priority="6" operator="equal">
      <formula>"Significant Positive"</formula>
    </cfRule>
    <cfRule type="cellIs" dxfId="1843" priority="5" operator="equal">
      <formula>"Minor Positive"</formula>
    </cfRule>
    <cfRule type="cellIs" dxfId="1842" priority="4" operator="equal">
      <formula>"Neutral"</formula>
    </cfRule>
    <cfRule type="cellIs" dxfId="1841" priority="3" operator="equal">
      <formula>"Uncertain"</formula>
    </cfRule>
    <cfRule type="cellIs" dxfId="1840" priority="2" operator="equal">
      <formula>"Minor Negative"</formula>
    </cfRule>
    <cfRule type="cellIs" dxfId="1839" priority="1" operator="equal">
      <formula>"Significant Negative"</formula>
    </cfRule>
  </conditionalFormatting>
  <conditionalFormatting sqref="N88">
    <cfRule type="cellIs" dxfId="1838" priority="111" operator="equal">
      <formula>"Significant Negative"</formula>
    </cfRule>
    <cfRule type="cellIs" dxfId="1837" priority="112" operator="equal">
      <formula>"Minor Negative"</formula>
    </cfRule>
    <cfRule type="cellIs" dxfId="1836" priority="113" operator="equal">
      <formula>"Uncertain"</formula>
    </cfRule>
    <cfRule type="cellIs" dxfId="1835" priority="114" operator="equal">
      <formula>"Neutral"</formula>
    </cfRule>
    <cfRule type="cellIs" dxfId="1834" priority="115" operator="equal">
      <formula>"Minor Positive"</formula>
    </cfRule>
    <cfRule type="cellIs" dxfId="1833" priority="116" operator="equal">
      <formula>"Significant Positive"</formula>
    </cfRule>
  </conditionalFormatting>
  <dataValidations count="10">
    <dataValidation type="list" allowBlank="1" showInputMessage="1" showErrorMessage="1" sqref="I12:I91" xr:uid="{CE2AEF66-F44C-4F5E-B974-075C86E617D9}">
      <formula1>"Direct,Indirect,N/A"</formula1>
    </dataValidation>
    <dataValidation type="list" allowBlank="1" showInputMessage="1" showErrorMessage="1" sqref="J12 J22:J91" xr:uid="{AF6C382D-D1F3-4A15-AA17-6FCC7820C182}">
      <formula1>"Low,Medium,High,N/A"</formula1>
    </dataValidation>
    <dataValidation type="list" allowBlank="1" showInputMessage="1" showErrorMessage="1" sqref="K12 K22:K91" xr:uid="{AC958154-E443-405A-A1B5-0196AA2B0590}">
      <formula1>"Short(&lt;5yrs),Short/Medium,Medium(10yrs),Medium/Long,Long(20+yrs),N/A"</formula1>
    </dataValidation>
    <dataValidation type="list" allowBlank="1" showInputMessage="1" showErrorMessage="1" sqref="L12 L22:L91" xr:uid="{F3CCFEA2-2ECC-477F-98EE-614B6A9732D9}">
      <formula1>"Localised,District-wide,Regional,National,N/A"</formula1>
    </dataValidation>
    <dataValidation type="list" allowBlank="1" showInputMessage="1" showErrorMessage="1" sqref="N12 N22:N80 N88:N91" xr:uid="{1A5F6A9A-DD57-4581-91C3-0B34352FE2AB}">
      <formula1>"Significant Positive,Minor Positive,Neutral,Uncertain,Minor Negative,Significant Negative"</formula1>
    </dataValidation>
    <dataValidation type="list" allowBlank="1" showInputMessage="1" showErrorMessage="1" sqref="P88:P91 P76:P80 P53:P57 P61:P68" xr:uid="{43A90914-0218-4756-95F5-D52442187251}">
      <formula1>"Yes,No"</formula1>
    </dataValidation>
    <dataValidation type="list" allowBlank="1" showInputMessage="1" showErrorMessage="1" sqref="M12:M23 M32:M91" xr:uid="{9D0839F3-FFF5-4F9D-8CE5-5D6817F53A25}">
      <formula1>"Permanent/Irreversible,Permanant/Reversible,Temporary/Irreversible,Temporary/Reversible,N/A"</formula1>
    </dataValidation>
    <dataValidation type="list" allowBlank="1" showInputMessage="1" showErrorMessage="1" sqref="M24:M31" xr:uid="{D02A81BE-C8C5-4442-9D0C-4A9182A71F33}">
      <formula1>"Permanent/Irreversible,Permenant/Reversible,Temporary/Irreversible,Temporary/Reversible,N/A"</formula1>
    </dataValidation>
    <dataValidation type="list" allowBlank="1" showInputMessage="1" showErrorMessage="1" sqref="D12:D91" xr:uid="{9B96F40F-7036-4A11-B50E-AFCA55A4867D}">
      <formula1>"Yes, No"</formula1>
    </dataValidation>
    <dataValidation type="list" allowBlank="1" showInputMessage="1" showErrorMessage="1" sqref="N81:N87" xr:uid="{4CBAFD31-3F23-45BA-91E4-256F792BECA5}">
      <formula1>"Significant Positive,Minor Positive,Neutral,Uncertain,Minor Negative, Significant Negative"</formula1>
    </dataValidation>
  </dataValidations>
  <pageMargins left="0.7" right="0.7" top="0.75" bottom="0.75" header="0.3" footer="0.3"/>
  <pageSetup orientation="portrait" horizontalDpi="4294967293" verticalDpi="4294967293"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5307A-4E09-4FAA-87F9-B49E12643DC8}">
  <sheetPr codeName="Sheet24"/>
  <dimension ref="A1:Z94"/>
  <sheetViews>
    <sheetView topLeftCell="A52" zoomScale="60" zoomScaleNormal="60" workbookViewId="0">
      <selection activeCell="AD57" sqref="AD57"/>
    </sheetView>
  </sheetViews>
  <sheetFormatPr defaultColWidth="8.54296875" defaultRowHeight="14.5" x14ac:dyDescent="0.35"/>
  <cols>
    <col min="1" max="1" width="46.1796875" customWidth="1"/>
    <col min="2" max="2" width="9.453125" hidden="1" customWidth="1"/>
    <col min="3" max="3" width="103.81640625" customWidth="1"/>
    <col min="4" max="4" width="12.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23.81640625" customWidth="1"/>
    <col min="18" max="18" width="35.54296875" customWidth="1"/>
    <col min="19" max="19" width="31.8164062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169</v>
      </c>
      <c r="D1" s="192"/>
      <c r="E1" s="137"/>
      <c r="F1" s="137"/>
      <c r="G1" s="137"/>
      <c r="H1" s="137"/>
      <c r="I1" s="112"/>
      <c r="J1" s="112"/>
      <c r="K1" s="112"/>
      <c r="M1" s="113"/>
      <c r="N1" s="113"/>
      <c r="O1" s="113"/>
    </row>
    <row r="2" spans="1:26" x14ac:dyDescent="0.35">
      <c r="A2" s="74" t="s">
        <v>24</v>
      </c>
      <c r="B2" s="114"/>
      <c r="C2" s="187" t="s">
        <v>425</v>
      </c>
      <c r="D2" s="187"/>
      <c r="E2" s="138"/>
      <c r="F2" s="138"/>
      <c r="G2" s="138"/>
      <c r="H2" s="138"/>
      <c r="M2" s="115"/>
      <c r="N2" s="115"/>
      <c r="O2" s="115"/>
    </row>
    <row r="3" spans="1:26" x14ac:dyDescent="0.35">
      <c r="A3" s="75" t="s">
        <v>25</v>
      </c>
      <c r="B3" s="116"/>
      <c r="C3" s="247" t="s">
        <v>426</v>
      </c>
      <c r="D3" s="247"/>
      <c r="E3" s="138"/>
      <c r="F3" s="138"/>
      <c r="G3" s="138"/>
      <c r="H3" s="138"/>
      <c r="M3" s="115"/>
      <c r="N3" s="115"/>
      <c r="O3" s="115"/>
    </row>
    <row r="4" spans="1:26" ht="17.25" customHeight="1" x14ac:dyDescent="0.35">
      <c r="A4" s="135" t="s">
        <v>26</v>
      </c>
      <c r="B4" s="136"/>
      <c r="C4" s="290" t="s">
        <v>635</v>
      </c>
      <c r="D4" s="290"/>
      <c r="E4" s="134"/>
      <c r="F4" s="134"/>
      <c r="G4" s="134"/>
      <c r="H4" s="134"/>
      <c r="M4" s="115"/>
      <c r="N4" s="115"/>
      <c r="O4" s="115"/>
    </row>
    <row r="5" spans="1:26" ht="17.25" customHeight="1" x14ac:dyDescent="0.35">
      <c r="A5" s="75" t="s">
        <v>27</v>
      </c>
      <c r="B5" s="136"/>
      <c r="C5" s="175">
        <v>0.13</v>
      </c>
      <c r="D5" s="177"/>
      <c r="E5" s="134"/>
      <c r="F5" s="134"/>
      <c r="G5" s="134"/>
      <c r="H5" s="134"/>
      <c r="M5" s="115"/>
      <c r="N5" s="115"/>
      <c r="O5" s="115"/>
    </row>
    <row r="6" spans="1:26" ht="57.65" customHeight="1" x14ac:dyDescent="0.35">
      <c r="A6" s="75" t="s">
        <v>28</v>
      </c>
      <c r="B6" s="136"/>
      <c r="C6" s="175" t="s">
        <v>636</v>
      </c>
      <c r="D6" s="177"/>
      <c r="E6" s="134"/>
      <c r="F6" s="134"/>
      <c r="G6" s="134"/>
      <c r="H6" s="134"/>
      <c r="M6" s="115"/>
      <c r="N6" s="115"/>
      <c r="O6" s="115"/>
    </row>
    <row r="7" spans="1:26" ht="17.25" customHeight="1" x14ac:dyDescent="0.35">
      <c r="A7" s="75" t="s">
        <v>29</v>
      </c>
      <c r="B7" s="136"/>
      <c r="C7" s="175" t="s">
        <v>270</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281</v>
      </c>
      <c r="E12" s="266" t="s">
        <v>281</v>
      </c>
      <c r="F12" s="260">
        <f ca="1">COUNTIFS(INDIRECT("RAG!$C$"&amp;$V12&amp;":$BB$"&amp;$V12),F$11,RAG!$C$3:$BB$3,$B12)</f>
        <v>0</v>
      </c>
      <c r="G12" s="279">
        <f ca="1">COUNTIFS(INDIRECT("RAG!$C$"&amp;$V12&amp;":$BB$"&amp;$V12),G$11,RAG!$C$3:$BB$3,$B12)</f>
        <v>1</v>
      </c>
      <c r="H12" s="279">
        <f ca="1">COUNTIFS(INDIRECT("RAG!$C$"&amp;$V12&amp;":$BB$"&amp;$V12),H$11,RAG!$C$3:$BB$3,$B12)</f>
        <v>2</v>
      </c>
      <c r="I12" s="295" t="s">
        <v>282</v>
      </c>
      <c r="J12" s="295" t="s">
        <v>335</v>
      </c>
      <c r="K12" s="295" t="s">
        <v>284</v>
      </c>
      <c r="L12" s="295" t="s">
        <v>285</v>
      </c>
      <c r="M12" s="295" t="s">
        <v>286</v>
      </c>
      <c r="N12" s="248" t="s">
        <v>261</v>
      </c>
      <c r="O12" s="246" t="s">
        <v>927</v>
      </c>
      <c r="P12" s="277" t="s">
        <v>289</v>
      </c>
      <c r="Q12" s="249"/>
      <c r="R12" s="249"/>
      <c r="S12" s="293"/>
      <c r="V12" s="237">
        <f>MATCH(C1, RAG!$B$1:B$56, 0)</f>
        <v>26</v>
      </c>
      <c r="Z12" t="str">
        <f>IF(R12&gt;0,B12&amp;":"&amp;R12&amp;"
","")</f>
        <v/>
      </c>
    </row>
    <row r="13" spans="1:26" x14ac:dyDescent="0.35">
      <c r="A13" s="197"/>
      <c r="B13" s="288"/>
      <c r="C13" s="108" t="s">
        <v>288</v>
      </c>
      <c r="D13" s="108" t="s">
        <v>289</v>
      </c>
      <c r="E13" s="266"/>
      <c r="F13" s="260"/>
      <c r="G13" s="260"/>
      <c r="H13" s="260"/>
      <c r="I13" s="296"/>
      <c r="J13" s="296"/>
      <c r="K13" s="296"/>
      <c r="L13" s="296"/>
      <c r="M13" s="296"/>
      <c r="N13" s="266"/>
      <c r="O13" s="187"/>
      <c r="P13" s="278"/>
      <c r="Q13" s="250"/>
      <c r="R13" s="250"/>
      <c r="S13" s="293"/>
      <c r="V13" s="238"/>
    </row>
    <row r="14" spans="1:26" x14ac:dyDescent="0.35">
      <c r="A14" s="197"/>
      <c r="B14" s="288"/>
      <c r="C14" s="108" t="s">
        <v>290</v>
      </c>
      <c r="D14" s="108" t="s">
        <v>289</v>
      </c>
      <c r="E14" s="266"/>
      <c r="F14" s="260"/>
      <c r="G14" s="260"/>
      <c r="H14" s="260"/>
      <c r="I14" s="296"/>
      <c r="J14" s="296"/>
      <c r="K14" s="296"/>
      <c r="L14" s="296"/>
      <c r="M14" s="296"/>
      <c r="N14" s="266"/>
      <c r="O14" s="187"/>
      <c r="P14" s="278"/>
      <c r="Q14" s="250"/>
      <c r="R14" s="250"/>
      <c r="S14" s="293"/>
      <c r="V14" s="238"/>
    </row>
    <row r="15" spans="1:26" x14ac:dyDescent="0.35">
      <c r="A15" s="197"/>
      <c r="B15" s="288"/>
      <c r="C15" s="108" t="s">
        <v>291</v>
      </c>
      <c r="D15" s="108" t="s">
        <v>289</v>
      </c>
      <c r="E15" s="266"/>
      <c r="F15" s="260"/>
      <c r="G15" s="260"/>
      <c r="H15" s="260"/>
      <c r="I15" s="296"/>
      <c r="J15" s="296"/>
      <c r="K15" s="296"/>
      <c r="L15" s="296"/>
      <c r="M15" s="296"/>
      <c r="N15" s="266"/>
      <c r="O15" s="187"/>
      <c r="P15" s="278"/>
      <c r="Q15" s="250"/>
      <c r="R15" s="250"/>
      <c r="S15" s="293"/>
      <c r="V15" s="238"/>
    </row>
    <row r="16" spans="1:26" ht="14.5" customHeight="1" x14ac:dyDescent="0.35">
      <c r="A16" s="197"/>
      <c r="B16" s="288"/>
      <c r="C16" s="108" t="s">
        <v>292</v>
      </c>
      <c r="D16" s="108" t="s">
        <v>281</v>
      </c>
      <c r="E16" s="266"/>
      <c r="F16" s="260"/>
      <c r="G16" s="260"/>
      <c r="H16" s="260"/>
      <c r="I16" s="296"/>
      <c r="J16" s="296"/>
      <c r="K16" s="296"/>
      <c r="L16" s="296"/>
      <c r="M16" s="296"/>
      <c r="N16" s="266"/>
      <c r="O16" s="187"/>
      <c r="P16" s="278"/>
      <c r="Q16" s="250"/>
      <c r="R16" s="250"/>
      <c r="S16" s="293"/>
      <c r="V16" s="238"/>
    </row>
    <row r="17" spans="1:26" x14ac:dyDescent="0.35">
      <c r="A17" s="197"/>
      <c r="B17" s="288"/>
      <c r="C17" s="108" t="s">
        <v>293</v>
      </c>
      <c r="D17" s="108" t="s">
        <v>281</v>
      </c>
      <c r="E17" s="266"/>
      <c r="F17" s="260"/>
      <c r="G17" s="260"/>
      <c r="H17" s="260"/>
      <c r="I17" s="296"/>
      <c r="J17" s="296"/>
      <c r="K17" s="296"/>
      <c r="L17" s="296"/>
      <c r="M17" s="296"/>
      <c r="N17" s="266"/>
      <c r="O17" s="187"/>
      <c r="P17" s="278"/>
      <c r="Q17" s="250"/>
      <c r="R17" s="250"/>
      <c r="S17" s="293"/>
      <c r="V17" s="238"/>
    </row>
    <row r="18" spans="1:26" ht="14.5" customHeight="1" x14ac:dyDescent="0.35">
      <c r="A18" s="197"/>
      <c r="B18" s="288"/>
      <c r="C18" s="108" t="s">
        <v>294</v>
      </c>
      <c r="D18" s="108" t="s">
        <v>281</v>
      </c>
      <c r="E18" s="266"/>
      <c r="F18" s="260"/>
      <c r="G18" s="260"/>
      <c r="H18" s="260"/>
      <c r="I18" s="296"/>
      <c r="J18" s="296"/>
      <c r="K18" s="296"/>
      <c r="L18" s="296"/>
      <c r="M18" s="296"/>
      <c r="N18" s="266"/>
      <c r="O18" s="187"/>
      <c r="P18" s="278"/>
      <c r="Q18" s="250"/>
      <c r="R18" s="250"/>
      <c r="S18" s="293"/>
      <c r="V18" s="238"/>
    </row>
    <row r="19" spans="1:26" x14ac:dyDescent="0.35">
      <c r="A19" s="197"/>
      <c r="B19" s="288"/>
      <c r="C19" s="108" t="s">
        <v>295</v>
      </c>
      <c r="D19" s="108" t="s">
        <v>289</v>
      </c>
      <c r="E19" s="266"/>
      <c r="F19" s="260"/>
      <c r="G19" s="260"/>
      <c r="H19" s="260"/>
      <c r="I19" s="296"/>
      <c r="J19" s="296"/>
      <c r="K19" s="296"/>
      <c r="L19" s="296"/>
      <c r="M19" s="296"/>
      <c r="N19" s="266"/>
      <c r="O19" s="187"/>
      <c r="P19" s="278"/>
      <c r="Q19" s="250"/>
      <c r="R19" s="250"/>
      <c r="S19" s="293"/>
      <c r="V19" s="238"/>
    </row>
    <row r="20" spans="1:26" ht="29" x14ac:dyDescent="0.35">
      <c r="A20" s="197"/>
      <c r="B20" s="288"/>
      <c r="C20" s="108" t="s">
        <v>296</v>
      </c>
      <c r="D20" s="108" t="s">
        <v>289</v>
      </c>
      <c r="E20" s="266"/>
      <c r="F20" s="260"/>
      <c r="G20" s="260"/>
      <c r="H20" s="260"/>
      <c r="I20" s="296"/>
      <c r="J20" s="296"/>
      <c r="K20" s="296"/>
      <c r="L20" s="296"/>
      <c r="M20" s="296"/>
      <c r="N20" s="266"/>
      <c r="O20" s="187"/>
      <c r="P20" s="278"/>
      <c r="Q20" s="250"/>
      <c r="R20" s="250"/>
      <c r="S20" s="293"/>
      <c r="V20" s="238"/>
    </row>
    <row r="21" spans="1:26" ht="15" thickBot="1" x14ac:dyDescent="0.4">
      <c r="A21" s="198"/>
      <c r="B21" s="289"/>
      <c r="C21" s="121" t="s">
        <v>297</v>
      </c>
      <c r="D21" s="108" t="s">
        <v>289</v>
      </c>
      <c r="E21" s="267"/>
      <c r="F21" s="261"/>
      <c r="G21" s="261"/>
      <c r="H21" s="261"/>
      <c r="I21" s="297"/>
      <c r="J21" s="297"/>
      <c r="K21" s="297"/>
      <c r="L21" s="297"/>
      <c r="M21" s="297"/>
      <c r="N21" s="267"/>
      <c r="O21" s="247"/>
      <c r="P21" s="279"/>
      <c r="Q21" s="251"/>
      <c r="R21" s="251"/>
      <c r="S21" s="293"/>
      <c r="V21" s="252"/>
    </row>
    <row r="22" spans="1:26" ht="39" customHeight="1" x14ac:dyDescent="0.35">
      <c r="A22" s="199" t="s">
        <v>71</v>
      </c>
      <c r="B22" s="240" t="s">
        <v>96</v>
      </c>
      <c r="C22" s="119" t="s">
        <v>298</v>
      </c>
      <c r="D22" s="119" t="s">
        <v>289</v>
      </c>
      <c r="E22" s="265" t="s">
        <v>281</v>
      </c>
      <c r="F22" s="259">
        <f ca="1">COUNTIFS(INDIRECT("RAG!$C$"&amp;$V12&amp;":$BB$"&amp;$V12),F$11,RAG!$C$3:$BB$3,$B22)</f>
        <v>0</v>
      </c>
      <c r="G22" s="259">
        <f ca="1">COUNTIFS(INDIRECT("RAG!$C$"&amp;$V12&amp;":$BB$"&amp;$V12),G$11,RAG!$C$3:$BB$3,$B22)</f>
        <v>0</v>
      </c>
      <c r="H22" s="259">
        <f ca="1">COUNTIFS(INDIRECT("RAG!$C$"&amp;$V12&amp;":$BB$"&amp;$V12),H$11,RAG!$C$3:$BB$3,$B22)</f>
        <v>2</v>
      </c>
      <c r="I22" s="295" t="s">
        <v>282</v>
      </c>
      <c r="J22" s="265" t="s">
        <v>335</v>
      </c>
      <c r="K22" s="265" t="s">
        <v>299</v>
      </c>
      <c r="L22" s="265" t="s">
        <v>285</v>
      </c>
      <c r="M22" s="265" t="s">
        <v>462</v>
      </c>
      <c r="N22" s="231" t="s">
        <v>261</v>
      </c>
      <c r="O22" s="246" t="s">
        <v>928</v>
      </c>
      <c r="P22" s="277" t="s">
        <v>289</v>
      </c>
      <c r="Q22" s="249"/>
      <c r="R22" s="249"/>
      <c r="S22" s="293"/>
      <c r="V22" s="237"/>
      <c r="Z22" t="str">
        <f>IF(R22&gt;0,B22&amp;":"&amp;R22&amp;"
","")</f>
        <v/>
      </c>
    </row>
    <row r="23" spans="1:26" ht="109" customHeight="1" thickBot="1" x14ac:dyDescent="0.4">
      <c r="A23" s="200"/>
      <c r="B23" s="242"/>
      <c r="C23" s="121" t="s">
        <v>301</v>
      </c>
      <c r="D23" s="108" t="s">
        <v>289</v>
      </c>
      <c r="E23" s="267"/>
      <c r="F23" s="261"/>
      <c r="G23" s="261"/>
      <c r="H23" s="261"/>
      <c r="I23" s="296"/>
      <c r="J23" s="267"/>
      <c r="K23" s="267"/>
      <c r="L23" s="267"/>
      <c r="M23" s="267"/>
      <c r="N23" s="248"/>
      <c r="O23" s="247"/>
      <c r="P23" s="279"/>
      <c r="Q23" s="251"/>
      <c r="R23" s="251"/>
      <c r="S23" s="293"/>
      <c r="V23" s="252"/>
    </row>
    <row r="24" spans="1:26" ht="72.5" x14ac:dyDescent="0.35">
      <c r="A24" s="196" t="s">
        <v>72</v>
      </c>
      <c r="B24" s="240" t="s">
        <v>97</v>
      </c>
      <c r="C24" s="122" t="s">
        <v>302</v>
      </c>
      <c r="D24" s="119" t="s">
        <v>281</v>
      </c>
      <c r="E24" s="253" t="s">
        <v>281</v>
      </c>
      <c r="F24" s="240">
        <f ca="1">COUNTIFS(INDIRECT("RAG!$C$"&amp;$V12&amp;":$BB$"&amp;$V12),F$11,RAG!$C$3:$BB$3,$B24)</f>
        <v>0</v>
      </c>
      <c r="G24" s="240">
        <f ca="1">COUNTIFS(INDIRECT("RAG!$C$"&amp;$V12&amp;":$BB$"&amp;$V12),G$11,RAG!$C$3:$BB$3,$B24)</f>
        <v>2</v>
      </c>
      <c r="H24" s="240">
        <f ca="1">COUNTIFS(INDIRECT("RAG!$C$"&amp;$V12&amp;":$BB$"&amp;$V12),H$11,RAG!$C$3:$BB$3,$B24)</f>
        <v>4</v>
      </c>
      <c r="I24" s="231" t="s">
        <v>282</v>
      </c>
      <c r="J24" s="231" t="s">
        <v>335</v>
      </c>
      <c r="K24" s="231" t="s">
        <v>284</v>
      </c>
      <c r="L24" s="231" t="s">
        <v>285</v>
      </c>
      <c r="M24" s="231" t="s">
        <v>286</v>
      </c>
      <c r="N24" s="231" t="s">
        <v>287</v>
      </c>
      <c r="O24" s="246" t="s">
        <v>704</v>
      </c>
      <c r="P24" s="277" t="s">
        <v>289</v>
      </c>
      <c r="Q24" s="249"/>
      <c r="R24" s="249"/>
      <c r="S24" s="293"/>
      <c r="V24" s="237"/>
      <c r="Z24" t="str">
        <f>IF(R24&gt;0,B24&amp;":"&amp;R24&amp;"
","")</f>
        <v/>
      </c>
    </row>
    <row r="25" spans="1:26" x14ac:dyDescent="0.35">
      <c r="A25" s="197"/>
      <c r="B25" s="241"/>
      <c r="C25" s="81" t="s">
        <v>303</v>
      </c>
      <c r="D25" s="108" t="s">
        <v>289</v>
      </c>
      <c r="E25" s="254"/>
      <c r="F25" s="241"/>
      <c r="G25" s="241"/>
      <c r="H25" s="241"/>
      <c r="I25" s="232"/>
      <c r="J25" s="232"/>
      <c r="K25" s="232"/>
      <c r="L25" s="232"/>
      <c r="M25" s="232"/>
      <c r="N25" s="232"/>
      <c r="O25" s="187"/>
      <c r="P25" s="278"/>
      <c r="Q25" s="250"/>
      <c r="R25" s="250"/>
      <c r="S25" s="293"/>
      <c r="V25" s="238"/>
    </row>
    <row r="26" spans="1:26" x14ac:dyDescent="0.35">
      <c r="A26" s="197"/>
      <c r="B26" s="241"/>
      <c r="C26" s="81" t="s">
        <v>304</v>
      </c>
      <c r="D26" s="108" t="s">
        <v>281</v>
      </c>
      <c r="E26" s="254"/>
      <c r="F26" s="241"/>
      <c r="G26" s="241"/>
      <c r="H26" s="241"/>
      <c r="I26" s="232"/>
      <c r="J26" s="232"/>
      <c r="K26" s="232"/>
      <c r="L26" s="232"/>
      <c r="M26" s="232"/>
      <c r="N26" s="232"/>
      <c r="O26" s="187"/>
      <c r="P26" s="278"/>
      <c r="Q26" s="250"/>
      <c r="R26" s="250"/>
      <c r="S26" s="293"/>
      <c r="V26" s="238"/>
    </row>
    <row r="27" spans="1:26" x14ac:dyDescent="0.35">
      <c r="A27" s="197"/>
      <c r="B27" s="241"/>
      <c r="C27" s="81" t="s">
        <v>305</v>
      </c>
      <c r="D27" s="108" t="s">
        <v>289</v>
      </c>
      <c r="E27" s="254"/>
      <c r="F27" s="241"/>
      <c r="G27" s="241"/>
      <c r="H27" s="241"/>
      <c r="I27" s="232"/>
      <c r="J27" s="232"/>
      <c r="K27" s="232"/>
      <c r="L27" s="232"/>
      <c r="M27" s="232"/>
      <c r="N27" s="232"/>
      <c r="O27" s="187"/>
      <c r="P27" s="278"/>
      <c r="Q27" s="250"/>
      <c r="R27" s="250"/>
      <c r="S27" s="293"/>
      <c r="V27" s="238"/>
    </row>
    <row r="28" spans="1:26" x14ac:dyDescent="0.35">
      <c r="A28" s="197"/>
      <c r="B28" s="241"/>
      <c r="C28" s="81" t="s">
        <v>306</v>
      </c>
      <c r="D28" s="108" t="s">
        <v>289</v>
      </c>
      <c r="E28" s="254"/>
      <c r="F28" s="241"/>
      <c r="G28" s="241"/>
      <c r="H28" s="241"/>
      <c r="I28" s="232"/>
      <c r="J28" s="232"/>
      <c r="K28" s="232"/>
      <c r="L28" s="232"/>
      <c r="M28" s="232"/>
      <c r="N28" s="232"/>
      <c r="O28" s="187"/>
      <c r="P28" s="278"/>
      <c r="Q28" s="250"/>
      <c r="R28" s="250"/>
      <c r="S28" s="293"/>
      <c r="V28" s="238"/>
    </row>
    <row r="29" spans="1:26" ht="29.15" customHeight="1" x14ac:dyDescent="0.35">
      <c r="A29" s="197"/>
      <c r="B29" s="241"/>
      <c r="C29" s="81" t="s">
        <v>307</v>
      </c>
      <c r="D29" s="108" t="s">
        <v>289</v>
      </c>
      <c r="E29" s="254"/>
      <c r="F29" s="241"/>
      <c r="G29" s="241"/>
      <c r="H29" s="241"/>
      <c r="I29" s="232"/>
      <c r="J29" s="232"/>
      <c r="K29" s="232"/>
      <c r="L29" s="232"/>
      <c r="M29" s="232"/>
      <c r="N29" s="232"/>
      <c r="O29" s="187"/>
      <c r="P29" s="278"/>
      <c r="Q29" s="250"/>
      <c r="R29" s="250"/>
      <c r="S29" s="293"/>
      <c r="V29" s="238"/>
    </row>
    <row r="30" spans="1:26" x14ac:dyDescent="0.35">
      <c r="A30" s="197"/>
      <c r="B30" s="241"/>
      <c r="C30" s="81" t="s">
        <v>308</v>
      </c>
      <c r="D30" s="108" t="s">
        <v>289</v>
      </c>
      <c r="E30" s="254"/>
      <c r="F30" s="241"/>
      <c r="G30" s="241"/>
      <c r="H30" s="241"/>
      <c r="I30" s="232"/>
      <c r="J30" s="232"/>
      <c r="K30" s="232"/>
      <c r="L30" s="232"/>
      <c r="M30" s="232"/>
      <c r="N30" s="232"/>
      <c r="O30" s="187"/>
      <c r="P30" s="278"/>
      <c r="Q30" s="250"/>
      <c r="R30" s="250"/>
      <c r="S30" s="293"/>
      <c r="V30" s="238"/>
    </row>
    <row r="31" spans="1:26" ht="29.5" thickBot="1" x14ac:dyDescent="0.4">
      <c r="A31" s="198"/>
      <c r="B31" s="242"/>
      <c r="C31" s="123" t="s">
        <v>309</v>
      </c>
      <c r="D31" s="108" t="s">
        <v>289</v>
      </c>
      <c r="E31" s="255"/>
      <c r="F31" s="242"/>
      <c r="G31" s="242"/>
      <c r="H31" s="242"/>
      <c r="I31" s="248"/>
      <c r="J31" s="248"/>
      <c r="K31" s="248"/>
      <c r="L31" s="248"/>
      <c r="M31" s="248"/>
      <c r="N31" s="248"/>
      <c r="O31" s="247"/>
      <c r="P31" s="279"/>
      <c r="Q31" s="251"/>
      <c r="R31" s="251"/>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1</v>
      </c>
      <c r="H32" s="240">
        <f ca="1">COUNTIFS(INDIRECT("RAG!$C$"&amp;$V12&amp;":$BB$"&amp;$V12),H$11,RAG!$C$3:$BB$3,$B32)</f>
        <v>3</v>
      </c>
      <c r="I32" s="231" t="s">
        <v>282</v>
      </c>
      <c r="J32" s="231" t="s">
        <v>335</v>
      </c>
      <c r="K32" s="231" t="s">
        <v>284</v>
      </c>
      <c r="L32" s="231" t="s">
        <v>285</v>
      </c>
      <c r="M32" s="231" t="s">
        <v>286</v>
      </c>
      <c r="N32" s="231" t="s">
        <v>261</v>
      </c>
      <c r="O32" s="246" t="s">
        <v>427</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32"/>
      <c r="J33" s="232"/>
      <c r="K33" s="232"/>
      <c r="L33" s="232"/>
      <c r="M33" s="232"/>
      <c r="N33" s="232"/>
      <c r="O33" s="187"/>
      <c r="P33" s="278"/>
      <c r="Q33" s="235"/>
      <c r="R33" s="235"/>
      <c r="S33" s="293"/>
      <c r="V33" s="238"/>
    </row>
    <row r="34" spans="1:26" x14ac:dyDescent="0.35">
      <c r="A34" s="197"/>
      <c r="B34" s="241"/>
      <c r="C34" s="125" t="s">
        <v>314</v>
      </c>
      <c r="D34" s="108" t="s">
        <v>281</v>
      </c>
      <c r="E34" s="254"/>
      <c r="F34" s="241"/>
      <c r="G34" s="241"/>
      <c r="H34" s="241"/>
      <c r="I34" s="232"/>
      <c r="J34" s="232"/>
      <c r="K34" s="232"/>
      <c r="L34" s="232"/>
      <c r="M34" s="232"/>
      <c r="N34" s="232"/>
      <c r="O34" s="187"/>
      <c r="P34" s="278"/>
      <c r="Q34" s="235"/>
      <c r="R34" s="235"/>
      <c r="S34" s="293"/>
      <c r="V34" s="238"/>
    </row>
    <row r="35" spans="1:26" ht="30" customHeight="1" x14ac:dyDescent="0.35">
      <c r="A35" s="197"/>
      <c r="B35" s="241"/>
      <c r="C35" s="125" t="s">
        <v>315</v>
      </c>
      <c r="D35" s="108" t="s">
        <v>289</v>
      </c>
      <c r="E35" s="254"/>
      <c r="F35" s="241"/>
      <c r="G35" s="241"/>
      <c r="H35" s="241"/>
      <c r="I35" s="232"/>
      <c r="J35" s="232"/>
      <c r="K35" s="232"/>
      <c r="L35" s="232"/>
      <c r="M35" s="232"/>
      <c r="N35" s="232"/>
      <c r="O35" s="187"/>
      <c r="P35" s="278"/>
      <c r="Q35" s="235"/>
      <c r="R35" s="235"/>
      <c r="S35" s="293"/>
      <c r="V35" s="238"/>
    </row>
    <row r="36" spans="1:26" x14ac:dyDescent="0.35">
      <c r="A36" s="197"/>
      <c r="B36" s="241"/>
      <c r="C36" s="125" t="s">
        <v>316</v>
      </c>
      <c r="D36" s="108" t="s">
        <v>281</v>
      </c>
      <c r="E36" s="254"/>
      <c r="F36" s="241"/>
      <c r="G36" s="241"/>
      <c r="H36" s="241"/>
      <c r="I36" s="232"/>
      <c r="J36" s="232"/>
      <c r="K36" s="232"/>
      <c r="L36" s="232"/>
      <c r="M36" s="232"/>
      <c r="N36" s="232"/>
      <c r="O36" s="187"/>
      <c r="P36" s="278"/>
      <c r="Q36" s="235"/>
      <c r="R36" s="235"/>
      <c r="S36" s="293"/>
      <c r="V36" s="238"/>
    </row>
    <row r="37" spans="1:26" x14ac:dyDescent="0.35">
      <c r="A37" s="197"/>
      <c r="B37" s="241"/>
      <c r="C37" s="125" t="s">
        <v>317</v>
      </c>
      <c r="D37" s="108" t="s">
        <v>289</v>
      </c>
      <c r="E37" s="254"/>
      <c r="F37" s="241"/>
      <c r="G37" s="241"/>
      <c r="H37" s="241"/>
      <c r="I37" s="232"/>
      <c r="J37" s="232"/>
      <c r="K37" s="232"/>
      <c r="L37" s="232"/>
      <c r="M37" s="232"/>
      <c r="N37" s="232"/>
      <c r="O37" s="187"/>
      <c r="P37" s="278"/>
      <c r="Q37" s="235"/>
      <c r="R37" s="235"/>
      <c r="S37" s="293"/>
      <c r="V37" s="238"/>
    </row>
    <row r="38" spans="1:26" x14ac:dyDescent="0.35">
      <c r="A38" s="197"/>
      <c r="B38" s="241"/>
      <c r="C38" s="125" t="s">
        <v>318</v>
      </c>
      <c r="D38" s="108" t="s">
        <v>289</v>
      </c>
      <c r="E38" s="254"/>
      <c r="F38" s="241"/>
      <c r="G38" s="241"/>
      <c r="H38" s="241"/>
      <c r="I38" s="232"/>
      <c r="J38" s="232"/>
      <c r="K38" s="232"/>
      <c r="L38" s="232"/>
      <c r="M38" s="232"/>
      <c r="N38" s="232"/>
      <c r="O38" s="187"/>
      <c r="P38" s="278"/>
      <c r="Q38" s="235"/>
      <c r="R38" s="235"/>
      <c r="S38" s="293"/>
      <c r="V38" s="238"/>
    </row>
    <row r="39" spans="1:26" ht="15" thickBot="1" x14ac:dyDescent="0.4">
      <c r="A39" s="198"/>
      <c r="B39" s="242"/>
      <c r="C39" s="126" t="s">
        <v>319</v>
      </c>
      <c r="D39" s="108" t="s">
        <v>289</v>
      </c>
      <c r="E39" s="255"/>
      <c r="F39" s="242"/>
      <c r="G39" s="242"/>
      <c r="H39" s="242"/>
      <c r="I39" s="248"/>
      <c r="J39" s="248"/>
      <c r="K39" s="248"/>
      <c r="L39" s="248"/>
      <c r="M39" s="248"/>
      <c r="N39" s="248"/>
      <c r="O39" s="247"/>
      <c r="P39" s="279"/>
      <c r="Q39" s="258"/>
      <c r="R39" s="258"/>
      <c r="S39" s="293"/>
      <c r="V39" s="252"/>
    </row>
    <row r="40" spans="1:26" ht="14.5" customHeight="1" x14ac:dyDescent="0.35">
      <c r="A40" s="196" t="s">
        <v>77</v>
      </c>
      <c r="B40" s="240" t="s">
        <v>99</v>
      </c>
      <c r="C40" s="122" t="s">
        <v>320</v>
      </c>
      <c r="D40" s="119" t="s">
        <v>281</v>
      </c>
      <c r="E40" s="253" t="s">
        <v>281</v>
      </c>
      <c r="F40" s="240">
        <f ca="1">COUNTIFS(INDIRECT("RAG!$C$"&amp;$V12&amp;":$BB$"&amp;$V12),F$11,RAG!$C$3:$BB$3,$B40)</f>
        <v>0</v>
      </c>
      <c r="G40" s="240">
        <f ca="1">COUNTIFS(INDIRECT("RAG!$C$"&amp;$V12&amp;":$BB$"&amp;$V12),G$11,RAG!$C$3:$BB$3,$B40)</f>
        <v>1</v>
      </c>
      <c r="H40" s="240">
        <f ca="1">COUNTIFS(INDIRECT("RAG!$C$"&amp;$V12&amp;":$BB$"&amp;$V12),H$11,RAG!$C$3:$BB$3,$B40)</f>
        <v>1</v>
      </c>
      <c r="I40" s="231" t="s">
        <v>282</v>
      </c>
      <c r="J40" s="231" t="s">
        <v>335</v>
      </c>
      <c r="K40" s="231" t="s">
        <v>321</v>
      </c>
      <c r="L40" s="231" t="s">
        <v>285</v>
      </c>
      <c r="M40" s="231" t="s">
        <v>286</v>
      </c>
      <c r="N40" s="231" t="s">
        <v>261</v>
      </c>
      <c r="O40" s="246" t="s">
        <v>679</v>
      </c>
      <c r="P40" s="277" t="s">
        <v>281</v>
      </c>
      <c r="Q40" s="234"/>
      <c r="R40" s="234"/>
      <c r="S40" s="293"/>
      <c r="V40" s="237"/>
      <c r="Z40" t="str">
        <f>IF(R40&gt;0,B40&amp;":"&amp;R40&amp;"
","")</f>
        <v/>
      </c>
    </row>
    <row r="41" spans="1:26" ht="29" x14ac:dyDescent="0.35">
      <c r="A41" s="197"/>
      <c r="B41" s="241"/>
      <c r="C41" s="81" t="s">
        <v>322</v>
      </c>
      <c r="D41" s="108" t="s">
        <v>289</v>
      </c>
      <c r="E41" s="254"/>
      <c r="F41" s="241"/>
      <c r="G41" s="241"/>
      <c r="H41" s="241"/>
      <c r="I41" s="232"/>
      <c r="J41" s="232"/>
      <c r="K41" s="232"/>
      <c r="L41" s="232"/>
      <c r="M41" s="232"/>
      <c r="N41" s="232"/>
      <c r="O41" s="187"/>
      <c r="P41" s="278"/>
      <c r="Q41" s="235"/>
      <c r="R41" s="235"/>
      <c r="S41" s="293"/>
      <c r="V41" s="238"/>
    </row>
    <row r="42" spans="1:26" x14ac:dyDescent="0.35">
      <c r="A42" s="197"/>
      <c r="B42" s="241"/>
      <c r="C42" s="81" t="s">
        <v>323</v>
      </c>
      <c r="D42" s="108" t="s">
        <v>281</v>
      </c>
      <c r="E42" s="254"/>
      <c r="F42" s="241"/>
      <c r="G42" s="241"/>
      <c r="H42" s="241"/>
      <c r="I42" s="232"/>
      <c r="J42" s="232"/>
      <c r="K42" s="232"/>
      <c r="L42" s="232"/>
      <c r="M42" s="232"/>
      <c r="N42" s="232"/>
      <c r="O42" s="187"/>
      <c r="P42" s="278"/>
      <c r="Q42" s="235"/>
      <c r="R42" s="235"/>
      <c r="S42" s="293"/>
      <c r="V42" s="238"/>
    </row>
    <row r="43" spans="1:26" ht="29" x14ac:dyDescent="0.35">
      <c r="A43" s="197"/>
      <c r="B43" s="241"/>
      <c r="C43" s="81" t="s">
        <v>324</v>
      </c>
      <c r="D43" s="108" t="s">
        <v>289</v>
      </c>
      <c r="E43" s="254"/>
      <c r="F43" s="241"/>
      <c r="G43" s="241"/>
      <c r="H43" s="241"/>
      <c r="I43" s="232"/>
      <c r="J43" s="232"/>
      <c r="K43" s="232"/>
      <c r="L43" s="232"/>
      <c r="M43" s="232"/>
      <c r="N43" s="232"/>
      <c r="O43" s="187"/>
      <c r="P43" s="278"/>
      <c r="Q43" s="235"/>
      <c r="R43" s="235"/>
      <c r="S43" s="293"/>
      <c r="V43" s="238"/>
    </row>
    <row r="44" spans="1:26" ht="43.5" x14ac:dyDescent="0.35">
      <c r="A44" s="197"/>
      <c r="B44" s="241"/>
      <c r="C44" s="81" t="s">
        <v>325</v>
      </c>
      <c r="D44" s="108" t="s">
        <v>289</v>
      </c>
      <c r="E44" s="254"/>
      <c r="F44" s="241"/>
      <c r="G44" s="241"/>
      <c r="H44" s="241"/>
      <c r="I44" s="232"/>
      <c r="J44" s="232"/>
      <c r="K44" s="232"/>
      <c r="L44" s="232"/>
      <c r="M44" s="232"/>
      <c r="N44" s="232"/>
      <c r="O44" s="187"/>
      <c r="P44" s="278"/>
      <c r="Q44" s="235"/>
      <c r="R44" s="235"/>
      <c r="S44" s="293"/>
      <c r="V44" s="238"/>
    </row>
    <row r="45" spans="1:26" ht="29.5" thickBot="1" x14ac:dyDescent="0.4">
      <c r="A45" s="198"/>
      <c r="B45" s="242"/>
      <c r="C45" s="123" t="s">
        <v>326</v>
      </c>
      <c r="D45" s="108" t="s">
        <v>289</v>
      </c>
      <c r="E45" s="255"/>
      <c r="F45" s="242"/>
      <c r="G45" s="242"/>
      <c r="H45" s="242"/>
      <c r="I45" s="248"/>
      <c r="J45" s="248"/>
      <c r="K45" s="248"/>
      <c r="L45" s="248"/>
      <c r="M45" s="248"/>
      <c r="N45" s="248"/>
      <c r="O45" s="247"/>
      <c r="P45" s="279"/>
      <c r="Q45" s="258"/>
      <c r="R45" s="258"/>
      <c r="S45" s="293"/>
      <c r="V45" s="252"/>
    </row>
    <row r="46" spans="1:26" ht="29" x14ac:dyDescent="0.35">
      <c r="A46" s="196" t="s">
        <v>80</v>
      </c>
      <c r="B46" s="240" t="s">
        <v>100</v>
      </c>
      <c r="C46" s="122" t="s">
        <v>327</v>
      </c>
      <c r="D46" s="119" t="s">
        <v>281</v>
      </c>
      <c r="E46" s="253" t="s">
        <v>281</v>
      </c>
      <c r="F46" s="240">
        <f ca="1">COUNTIFS(INDIRECT("RAG!$C$"&amp;$V12&amp;":$BB$"&amp;$V12),F$11,RAG!$C$3:$BB$3,$B46)</f>
        <v>0</v>
      </c>
      <c r="G46" s="240">
        <f ca="1">COUNTIFS(INDIRECT("RAG!$C$"&amp;$V12&amp;":$BB$"&amp;$V12),G$11,RAG!$C$3:$BB$3,$B46)</f>
        <v>1</v>
      </c>
      <c r="H46" s="240">
        <f ca="1">COUNTIFS(INDIRECT("RAG!$C$"&amp;$V12&amp;":$BB$"&amp;$V12),H$11,RAG!$C$3:$BB$3,$B46)</f>
        <v>6</v>
      </c>
      <c r="I46" s="231" t="s">
        <v>282</v>
      </c>
      <c r="J46" s="231" t="s">
        <v>335</v>
      </c>
      <c r="K46" s="231" t="s">
        <v>284</v>
      </c>
      <c r="L46" s="231" t="s">
        <v>285</v>
      </c>
      <c r="M46" s="231" t="s">
        <v>286</v>
      </c>
      <c r="N46" s="231" t="s">
        <v>287</v>
      </c>
      <c r="O46" s="246" t="s">
        <v>562</v>
      </c>
      <c r="P46" s="277" t="s">
        <v>289</v>
      </c>
      <c r="Q46" s="234"/>
      <c r="R46" s="234"/>
      <c r="S46" s="293"/>
      <c r="V46" s="237"/>
      <c r="Z46" t="str">
        <f>IF(R46&gt;0,B46&amp;":"&amp;R46&amp;"
","")</f>
        <v/>
      </c>
    </row>
    <row r="47" spans="1:26" ht="30" customHeight="1" x14ac:dyDescent="0.35">
      <c r="A47" s="197"/>
      <c r="B47" s="241"/>
      <c r="C47" s="81" t="s">
        <v>328</v>
      </c>
      <c r="D47" s="108" t="s">
        <v>281</v>
      </c>
      <c r="E47" s="254"/>
      <c r="F47" s="241"/>
      <c r="G47" s="241"/>
      <c r="H47" s="241"/>
      <c r="I47" s="232"/>
      <c r="J47" s="232"/>
      <c r="K47" s="232"/>
      <c r="L47" s="232"/>
      <c r="M47" s="232"/>
      <c r="N47" s="232"/>
      <c r="O47" s="187"/>
      <c r="P47" s="278"/>
      <c r="Q47" s="235"/>
      <c r="R47" s="235"/>
      <c r="S47" s="293"/>
      <c r="V47" s="238"/>
    </row>
    <row r="48" spans="1:26" x14ac:dyDescent="0.35">
      <c r="A48" s="197"/>
      <c r="B48" s="241"/>
      <c r="C48" s="81" t="s">
        <v>329</v>
      </c>
      <c r="D48" s="108" t="s">
        <v>281</v>
      </c>
      <c r="E48" s="254"/>
      <c r="F48" s="241"/>
      <c r="G48" s="241"/>
      <c r="H48" s="241"/>
      <c r="I48" s="232"/>
      <c r="J48" s="232"/>
      <c r="K48" s="232"/>
      <c r="L48" s="232"/>
      <c r="M48" s="232"/>
      <c r="N48" s="232"/>
      <c r="O48" s="187"/>
      <c r="P48" s="278"/>
      <c r="Q48" s="235"/>
      <c r="R48" s="235"/>
      <c r="S48" s="293"/>
      <c r="V48" s="238"/>
    </row>
    <row r="49" spans="1:26" ht="14.5" customHeight="1" x14ac:dyDescent="0.35">
      <c r="A49" s="197"/>
      <c r="B49" s="241"/>
      <c r="C49" s="81" t="s">
        <v>330</v>
      </c>
      <c r="D49" s="108" t="s">
        <v>289</v>
      </c>
      <c r="E49" s="254"/>
      <c r="F49" s="241"/>
      <c r="G49" s="241"/>
      <c r="H49" s="241"/>
      <c r="I49" s="232"/>
      <c r="J49" s="232"/>
      <c r="K49" s="232"/>
      <c r="L49" s="232"/>
      <c r="M49" s="232"/>
      <c r="N49" s="232"/>
      <c r="O49" s="187"/>
      <c r="P49" s="278"/>
      <c r="Q49" s="235"/>
      <c r="R49" s="235"/>
      <c r="S49" s="293"/>
      <c r="V49" s="238"/>
    </row>
    <row r="50" spans="1:26" ht="98.5" customHeight="1" thickBot="1" x14ac:dyDescent="0.4">
      <c r="A50" s="198"/>
      <c r="B50" s="242"/>
      <c r="C50" s="123" t="s">
        <v>331</v>
      </c>
      <c r="D50" s="108" t="s">
        <v>289</v>
      </c>
      <c r="E50" s="255"/>
      <c r="F50" s="242"/>
      <c r="G50" s="242"/>
      <c r="H50" s="242"/>
      <c r="I50" s="248"/>
      <c r="J50" s="248"/>
      <c r="K50" s="248"/>
      <c r="L50" s="248"/>
      <c r="M50" s="248"/>
      <c r="N50" s="248"/>
      <c r="O50" s="247"/>
      <c r="P50" s="279"/>
      <c r="Q50" s="258"/>
      <c r="R50" s="258"/>
      <c r="S50" s="293"/>
      <c r="V50" s="252"/>
    </row>
    <row r="51" spans="1:26" ht="43.5" customHeight="1" x14ac:dyDescent="0.35">
      <c r="A51" s="196" t="s">
        <v>81</v>
      </c>
      <c r="B51" s="240" t="s">
        <v>101</v>
      </c>
      <c r="C51" s="122" t="s">
        <v>332</v>
      </c>
      <c r="D51" s="119" t="s">
        <v>281</v>
      </c>
      <c r="E51" s="253" t="s">
        <v>281</v>
      </c>
      <c r="F51" s="240">
        <f ca="1">COUNTIFS(INDIRECT("RAG!$C$"&amp;$V12&amp;":$BB$"&amp;$V12),F$11,RAG!$C$3:$BB$3,$B51)</f>
        <v>0</v>
      </c>
      <c r="G51" s="240">
        <f ca="1">COUNTIFS(INDIRECT("RAG!$C$"&amp;$V12&amp;":$BB$"&amp;$V12),G$11,RAG!$C$3:$BB$3,$B51)</f>
        <v>0</v>
      </c>
      <c r="H51" s="240">
        <f ca="1">COUNTIFS(INDIRECT("RAG!$C$"&amp;$V12&amp;":$BB$"&amp;$V12),H$11,RAG!$C$3:$BB$3,$B51)</f>
        <v>4</v>
      </c>
      <c r="I51" s="265" t="s">
        <v>231</v>
      </c>
      <c r="J51" s="265" t="s">
        <v>231</v>
      </c>
      <c r="K51" s="265" t="s">
        <v>231</v>
      </c>
      <c r="L51" s="265" t="s">
        <v>231</v>
      </c>
      <c r="M51" s="265" t="s">
        <v>231</v>
      </c>
      <c r="N51" s="265" t="s">
        <v>262</v>
      </c>
      <c r="O51" s="262" t="s">
        <v>929</v>
      </c>
      <c r="P51" s="231" t="s">
        <v>289</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84.5" customHeight="1" thickBot="1" x14ac:dyDescent="0.4">
      <c r="A52" s="198"/>
      <c r="B52" s="242"/>
      <c r="C52" s="123" t="s">
        <v>333</v>
      </c>
      <c r="D52" s="108" t="s">
        <v>281</v>
      </c>
      <c r="E52" s="255"/>
      <c r="F52" s="242"/>
      <c r="G52" s="242"/>
      <c r="H52" s="242"/>
      <c r="I52" s="267"/>
      <c r="J52" s="267"/>
      <c r="K52" s="267"/>
      <c r="L52" s="267"/>
      <c r="M52" s="267"/>
      <c r="N52" s="267"/>
      <c r="O52" s="264"/>
      <c r="P52" s="248"/>
      <c r="Q52" s="258"/>
      <c r="R52" s="258"/>
      <c r="S52" s="293"/>
      <c r="V52" s="252"/>
    </row>
    <row r="53" spans="1:26" ht="29" x14ac:dyDescent="0.35">
      <c r="A53" s="196" t="s">
        <v>83</v>
      </c>
      <c r="B53" s="240" t="s">
        <v>102</v>
      </c>
      <c r="C53" s="119" t="s">
        <v>334</v>
      </c>
      <c r="D53" s="119" t="s">
        <v>289</v>
      </c>
      <c r="E53" s="265" t="s">
        <v>281</v>
      </c>
      <c r="F53" s="259">
        <f ca="1">COUNTIFS(INDIRECT("RAG!$C$"&amp;$V12&amp;":$BB$"&amp;$V12),F$11,RAG!$C$3:$BB$3,$B53)</f>
        <v>0</v>
      </c>
      <c r="G53" s="259">
        <f ca="1">COUNTIFS(INDIRECT("RAG!$C$"&amp;$V12&amp;":$BB$"&amp;$V12),G$11,RAG!$C$3:$BB$3,$B53)</f>
        <v>1</v>
      </c>
      <c r="H53" s="259">
        <f ca="1">COUNTIFS(INDIRECT("RAG!$C$"&amp;$V12&amp;":$BB$"&amp;$V12),H$11,RAG!$C$3:$BB$3,$B53)</f>
        <v>0</v>
      </c>
      <c r="I53" s="231" t="s">
        <v>282</v>
      </c>
      <c r="J53" s="231" t="s">
        <v>335</v>
      </c>
      <c r="K53" s="231" t="s">
        <v>284</v>
      </c>
      <c r="L53" s="231" t="s">
        <v>285</v>
      </c>
      <c r="M53" s="231" t="s">
        <v>286</v>
      </c>
      <c r="N53" s="231" t="s">
        <v>261</v>
      </c>
      <c r="O53" s="246" t="s">
        <v>530</v>
      </c>
      <c r="P53" s="231" t="s">
        <v>289</v>
      </c>
      <c r="Q53" s="234"/>
      <c r="R53" s="234" t="s">
        <v>525</v>
      </c>
      <c r="S53" s="292"/>
      <c r="V53" s="237"/>
      <c r="Z53" t="str">
        <f>IF(R53&gt;0,B53&amp;":"&amp;R53&amp;"
","")</f>
        <v xml:space="preserve">IIA8:Local Plan Policy CN2: Energy Infrastructure requires electric vehicle charging to be provided on site, if car parking is proposed.
</v>
      </c>
    </row>
    <row r="54" spans="1:26" x14ac:dyDescent="0.35">
      <c r="A54" s="197"/>
      <c r="B54" s="241"/>
      <c r="C54" s="108" t="s">
        <v>336</v>
      </c>
      <c r="D54" s="108" t="s">
        <v>281</v>
      </c>
      <c r="E54" s="266"/>
      <c r="F54" s="260"/>
      <c r="G54" s="260"/>
      <c r="H54" s="260"/>
      <c r="I54" s="232"/>
      <c r="J54" s="232"/>
      <c r="K54" s="232"/>
      <c r="L54" s="232"/>
      <c r="M54" s="232"/>
      <c r="N54" s="232"/>
      <c r="O54" s="187"/>
      <c r="P54" s="232"/>
      <c r="Q54" s="235"/>
      <c r="R54" s="235"/>
      <c r="S54" s="292"/>
      <c r="V54" s="238"/>
    </row>
    <row r="55" spans="1:26" x14ac:dyDescent="0.35">
      <c r="A55" s="197"/>
      <c r="B55" s="241"/>
      <c r="C55" s="127" t="s">
        <v>337</v>
      </c>
      <c r="D55" s="108" t="s">
        <v>289</v>
      </c>
      <c r="E55" s="266"/>
      <c r="F55" s="260"/>
      <c r="G55" s="260"/>
      <c r="H55" s="260"/>
      <c r="I55" s="232"/>
      <c r="J55" s="232"/>
      <c r="K55" s="232"/>
      <c r="L55" s="232"/>
      <c r="M55" s="232"/>
      <c r="N55" s="232"/>
      <c r="O55" s="187"/>
      <c r="P55" s="232"/>
      <c r="Q55" s="235"/>
      <c r="R55" s="235"/>
      <c r="S55" s="292"/>
      <c r="V55" s="238"/>
    </row>
    <row r="56" spans="1:26" x14ac:dyDescent="0.35">
      <c r="A56" s="197"/>
      <c r="B56" s="241"/>
      <c r="C56" s="108" t="s">
        <v>338</v>
      </c>
      <c r="D56" s="108" t="s">
        <v>289</v>
      </c>
      <c r="E56" s="266"/>
      <c r="F56" s="260"/>
      <c r="G56" s="260"/>
      <c r="H56" s="260"/>
      <c r="I56" s="232"/>
      <c r="J56" s="232"/>
      <c r="K56" s="232"/>
      <c r="L56" s="232"/>
      <c r="M56" s="232"/>
      <c r="N56" s="232"/>
      <c r="O56" s="187"/>
      <c r="P56" s="232"/>
      <c r="Q56" s="235"/>
      <c r="R56" s="235"/>
      <c r="S56" s="292"/>
      <c r="V56" s="238"/>
    </row>
    <row r="57" spans="1:26" ht="112" customHeight="1" thickBot="1" x14ac:dyDescent="0.4">
      <c r="A57" s="198"/>
      <c r="B57" s="242"/>
      <c r="C57" s="121" t="s">
        <v>339</v>
      </c>
      <c r="D57" s="108" t="s">
        <v>281</v>
      </c>
      <c r="E57" s="267"/>
      <c r="F57" s="261"/>
      <c r="G57" s="261"/>
      <c r="H57" s="261"/>
      <c r="I57" s="248"/>
      <c r="J57" s="248"/>
      <c r="K57" s="248"/>
      <c r="L57" s="248"/>
      <c r="M57" s="248"/>
      <c r="N57" s="248"/>
      <c r="O57" s="247"/>
      <c r="P57" s="248"/>
      <c r="Q57" s="258"/>
      <c r="R57" s="258"/>
      <c r="S57" s="292"/>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0</v>
      </c>
      <c r="H58" s="259">
        <f ca="1">COUNTIFS(INDIRECT("RAG!$C$"&amp;$V12&amp;":$BB$"&amp;$V12),H$11,RAG!$C$3:$BB$3,$B58)</f>
        <v>2</v>
      </c>
      <c r="I58" s="231" t="s">
        <v>282</v>
      </c>
      <c r="J58" s="231" t="s">
        <v>335</v>
      </c>
      <c r="K58" s="231" t="s">
        <v>284</v>
      </c>
      <c r="L58" s="231" t="s">
        <v>285</v>
      </c>
      <c r="M58" s="231" t="s">
        <v>286</v>
      </c>
      <c r="N58" s="231" t="s">
        <v>261</v>
      </c>
      <c r="O58" s="246" t="s">
        <v>565</v>
      </c>
      <c r="P58" s="231" t="s">
        <v>289</v>
      </c>
      <c r="Q58" s="304"/>
      <c r="R58" s="318"/>
      <c r="S58" s="293"/>
      <c r="V58" s="237"/>
      <c r="Z58" t="str">
        <f>IF(R58&gt;0,B58&amp;":"&amp;R58&amp;"
","")</f>
        <v/>
      </c>
    </row>
    <row r="59" spans="1:26" ht="14.5" customHeight="1" x14ac:dyDescent="0.35">
      <c r="A59" s="197"/>
      <c r="B59" s="241"/>
      <c r="C59" s="109" t="s">
        <v>341</v>
      </c>
      <c r="D59" s="108" t="s">
        <v>289</v>
      </c>
      <c r="E59" s="266"/>
      <c r="F59" s="260"/>
      <c r="G59" s="260"/>
      <c r="H59" s="260"/>
      <c r="I59" s="232"/>
      <c r="J59" s="232"/>
      <c r="K59" s="232"/>
      <c r="L59" s="232"/>
      <c r="M59" s="232"/>
      <c r="N59" s="232"/>
      <c r="O59" s="187"/>
      <c r="P59" s="232"/>
      <c r="Q59" s="305"/>
      <c r="R59" s="319"/>
      <c r="S59" s="293"/>
      <c r="V59" s="238"/>
    </row>
    <row r="60" spans="1:26" ht="29.5" thickBot="1" x14ac:dyDescent="0.4">
      <c r="A60" s="198"/>
      <c r="B60" s="242"/>
      <c r="C60" s="129" t="s">
        <v>342</v>
      </c>
      <c r="D60" s="108" t="s">
        <v>289</v>
      </c>
      <c r="E60" s="267"/>
      <c r="F60" s="261"/>
      <c r="G60" s="261"/>
      <c r="H60" s="261"/>
      <c r="I60" s="248"/>
      <c r="J60" s="248"/>
      <c r="K60" s="248"/>
      <c r="L60" s="248"/>
      <c r="M60" s="248"/>
      <c r="N60" s="248"/>
      <c r="O60" s="247"/>
      <c r="P60" s="248"/>
      <c r="Q60" s="306"/>
      <c r="R60" s="320"/>
      <c r="S60" s="293"/>
      <c r="V60" s="252"/>
    </row>
    <row r="61" spans="1:26" ht="14.5" customHeight="1" x14ac:dyDescent="0.35">
      <c r="A61" s="196" t="s">
        <v>85</v>
      </c>
      <c r="B61" s="240" t="s">
        <v>104</v>
      </c>
      <c r="C61" s="119" t="s">
        <v>343</v>
      </c>
      <c r="D61" s="119" t="s">
        <v>281</v>
      </c>
      <c r="E61" s="265" t="s">
        <v>281</v>
      </c>
      <c r="F61" s="259">
        <f ca="1">COUNTIFS(INDIRECT("RAG!$C$"&amp;$V12&amp;":$BB$"&amp;$V12),F$11,RAG!$C$3:$BB$3,$B61)</f>
        <v>0</v>
      </c>
      <c r="G61" s="259">
        <f ca="1">COUNTIFS(INDIRECT("RAG!$C$"&amp;$V12&amp;":$BB$"&amp;$V12),G$11,RAG!$C$3:$BB$3,$B61)</f>
        <v>0</v>
      </c>
      <c r="H61" s="259">
        <f ca="1">COUNTIFS(INDIRECT("RAG!$C$"&amp;$V12&amp;":$BB$"&amp;$V12),H$11,RAG!$C$3:$BB$3,$B61)</f>
        <v>5</v>
      </c>
      <c r="I61" s="231" t="s">
        <v>282</v>
      </c>
      <c r="J61" s="231" t="s">
        <v>335</v>
      </c>
      <c r="K61" s="231" t="s">
        <v>284</v>
      </c>
      <c r="L61" s="231" t="s">
        <v>285</v>
      </c>
      <c r="M61" s="231" t="s">
        <v>286</v>
      </c>
      <c r="N61" s="231" t="s">
        <v>261</v>
      </c>
      <c r="O61" s="246" t="s">
        <v>667</v>
      </c>
      <c r="P61" s="231" t="s">
        <v>289</v>
      </c>
      <c r="Q61" s="271"/>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32"/>
      <c r="J62" s="232"/>
      <c r="K62" s="232"/>
      <c r="L62" s="232"/>
      <c r="M62" s="232"/>
      <c r="N62" s="232"/>
      <c r="O62" s="187"/>
      <c r="P62" s="232"/>
      <c r="Q62" s="272"/>
      <c r="R62" s="272"/>
      <c r="S62" s="293"/>
      <c r="V62" s="275"/>
    </row>
    <row r="63" spans="1:26" x14ac:dyDescent="0.35">
      <c r="A63" s="197"/>
      <c r="B63" s="241"/>
      <c r="C63" s="108" t="s">
        <v>345</v>
      </c>
      <c r="D63" s="108" t="s">
        <v>281</v>
      </c>
      <c r="E63" s="266"/>
      <c r="F63" s="260"/>
      <c r="G63" s="260"/>
      <c r="H63" s="260"/>
      <c r="I63" s="232"/>
      <c r="J63" s="232"/>
      <c r="K63" s="232"/>
      <c r="L63" s="232"/>
      <c r="M63" s="232"/>
      <c r="N63" s="232"/>
      <c r="O63" s="187"/>
      <c r="P63" s="232"/>
      <c r="Q63" s="272"/>
      <c r="R63" s="272"/>
      <c r="S63" s="293"/>
      <c r="V63" s="275"/>
    </row>
    <row r="64" spans="1:26" x14ac:dyDescent="0.35">
      <c r="A64" s="197"/>
      <c r="B64" s="241"/>
      <c r="C64" s="108" t="s">
        <v>346</v>
      </c>
      <c r="D64" s="108" t="s">
        <v>281</v>
      </c>
      <c r="E64" s="266"/>
      <c r="F64" s="260"/>
      <c r="G64" s="260"/>
      <c r="H64" s="260"/>
      <c r="I64" s="232"/>
      <c r="J64" s="232"/>
      <c r="K64" s="232"/>
      <c r="L64" s="232"/>
      <c r="M64" s="232"/>
      <c r="N64" s="232"/>
      <c r="O64" s="187"/>
      <c r="P64" s="232"/>
      <c r="Q64" s="272"/>
      <c r="R64" s="272"/>
      <c r="S64" s="293"/>
      <c r="V64" s="275"/>
    </row>
    <row r="65" spans="1:26" x14ac:dyDescent="0.35">
      <c r="A65" s="197"/>
      <c r="B65" s="241"/>
      <c r="C65" s="108" t="s">
        <v>347</v>
      </c>
      <c r="D65" s="108" t="s">
        <v>289</v>
      </c>
      <c r="E65" s="266"/>
      <c r="F65" s="260"/>
      <c r="G65" s="260"/>
      <c r="H65" s="260"/>
      <c r="I65" s="232"/>
      <c r="J65" s="232"/>
      <c r="K65" s="232"/>
      <c r="L65" s="232"/>
      <c r="M65" s="232"/>
      <c r="N65" s="232"/>
      <c r="O65" s="187"/>
      <c r="P65" s="232"/>
      <c r="Q65" s="272"/>
      <c r="R65" s="272"/>
      <c r="S65" s="293"/>
      <c r="V65" s="275"/>
    </row>
    <row r="66" spans="1:26" x14ac:dyDescent="0.35">
      <c r="A66" s="197"/>
      <c r="B66" s="241"/>
      <c r="C66" s="108" t="s">
        <v>348</v>
      </c>
      <c r="D66" s="108" t="s">
        <v>289</v>
      </c>
      <c r="E66" s="266"/>
      <c r="F66" s="260"/>
      <c r="G66" s="260"/>
      <c r="H66" s="260"/>
      <c r="I66" s="232"/>
      <c r="J66" s="232"/>
      <c r="K66" s="232"/>
      <c r="L66" s="232"/>
      <c r="M66" s="232"/>
      <c r="N66" s="232"/>
      <c r="O66" s="187"/>
      <c r="P66" s="232"/>
      <c r="Q66" s="272"/>
      <c r="R66" s="272"/>
      <c r="S66" s="293"/>
      <c r="V66" s="275"/>
    </row>
    <row r="67" spans="1:26" ht="29" x14ac:dyDescent="0.35">
      <c r="A67" s="197"/>
      <c r="B67" s="241"/>
      <c r="C67" s="108" t="s">
        <v>349</v>
      </c>
      <c r="D67" s="108" t="s">
        <v>289</v>
      </c>
      <c r="E67" s="266"/>
      <c r="F67" s="260"/>
      <c r="G67" s="260"/>
      <c r="H67" s="260"/>
      <c r="I67" s="232"/>
      <c r="J67" s="232"/>
      <c r="K67" s="232"/>
      <c r="L67" s="232"/>
      <c r="M67" s="232"/>
      <c r="N67" s="232"/>
      <c r="O67" s="187"/>
      <c r="P67" s="232"/>
      <c r="Q67" s="272"/>
      <c r="R67" s="272"/>
      <c r="S67" s="293"/>
      <c r="V67" s="275"/>
    </row>
    <row r="68" spans="1:26" ht="15" thickBot="1" x14ac:dyDescent="0.4">
      <c r="A68" s="198"/>
      <c r="B68" s="242"/>
      <c r="C68" s="121" t="s">
        <v>350</v>
      </c>
      <c r="D68" s="108" t="s">
        <v>281</v>
      </c>
      <c r="E68" s="267"/>
      <c r="F68" s="261"/>
      <c r="G68" s="261"/>
      <c r="H68" s="261"/>
      <c r="I68" s="248"/>
      <c r="J68" s="248"/>
      <c r="K68" s="248"/>
      <c r="L68" s="248"/>
      <c r="M68" s="248"/>
      <c r="N68" s="248"/>
      <c r="O68" s="247"/>
      <c r="P68" s="248"/>
      <c r="Q68" s="273"/>
      <c r="R68" s="273"/>
      <c r="S68" s="293"/>
      <c r="V68" s="276"/>
    </row>
    <row r="69" spans="1:26" ht="14.5" customHeight="1" x14ac:dyDescent="0.35">
      <c r="A69" s="196" t="s">
        <v>599</v>
      </c>
      <c r="B69" s="240" t="s">
        <v>105</v>
      </c>
      <c r="C69" s="124" t="s">
        <v>738</v>
      </c>
      <c r="D69" s="119" t="s">
        <v>281</v>
      </c>
      <c r="E69" s="265" t="s">
        <v>281</v>
      </c>
      <c r="F69" s="259">
        <f ca="1">COUNTIFS(INDIRECT("RAG!$C$"&amp;$V12&amp;":$BB$"&amp;$V12),F$11,RAG!$C$3:$BB$3,$B69)</f>
        <v>0</v>
      </c>
      <c r="G69" s="259">
        <f ca="1">COUNTIFS(INDIRECT("RAG!$C$"&amp;$V12&amp;":$BB$"&amp;$V12),G$11,RAG!$C$3:$BB$3,$B69)</f>
        <v>0</v>
      </c>
      <c r="H69" s="259">
        <f ca="1">COUNTIFS(INDIRECT("RAG!$C$"&amp;$V12&amp;":$BB$"&amp;$V12),H$11,RAG!$C$3:$BB$3,$B69)</f>
        <v>6</v>
      </c>
      <c r="I69" s="231" t="s">
        <v>282</v>
      </c>
      <c r="J69" s="231" t="s">
        <v>335</v>
      </c>
      <c r="K69" s="231" t="s">
        <v>284</v>
      </c>
      <c r="L69" s="231" t="s">
        <v>285</v>
      </c>
      <c r="M69" s="231" t="s">
        <v>286</v>
      </c>
      <c r="N69" s="231" t="s">
        <v>261</v>
      </c>
      <c r="O69" s="262" t="s">
        <v>561</v>
      </c>
      <c r="P69" s="231" t="s">
        <v>289</v>
      </c>
      <c r="Q69" s="249"/>
      <c r="R69" s="249"/>
      <c r="S69" s="292"/>
      <c r="V69" s="237"/>
      <c r="Z69" t="str">
        <f>IF(R69&gt;0,B69&amp;":"&amp;R69&amp;"
","")</f>
        <v/>
      </c>
    </row>
    <row r="70" spans="1:26" x14ac:dyDescent="0.35">
      <c r="A70" s="197"/>
      <c r="B70" s="241"/>
      <c r="C70" s="125" t="s">
        <v>352</v>
      </c>
      <c r="D70" s="108" t="s">
        <v>281</v>
      </c>
      <c r="E70" s="266"/>
      <c r="F70" s="260"/>
      <c r="G70" s="260"/>
      <c r="H70" s="260"/>
      <c r="I70" s="232"/>
      <c r="J70" s="232"/>
      <c r="K70" s="232"/>
      <c r="L70" s="232"/>
      <c r="M70" s="232"/>
      <c r="N70" s="232"/>
      <c r="O70" s="263"/>
      <c r="P70" s="232"/>
      <c r="Q70" s="250"/>
      <c r="R70" s="250"/>
      <c r="S70" s="292"/>
      <c r="V70" s="238"/>
    </row>
    <row r="71" spans="1:26" ht="29" x14ac:dyDescent="0.35">
      <c r="A71" s="197"/>
      <c r="B71" s="241"/>
      <c r="C71" s="125" t="s">
        <v>353</v>
      </c>
      <c r="D71" s="108" t="s">
        <v>289</v>
      </c>
      <c r="E71" s="266"/>
      <c r="F71" s="260"/>
      <c r="G71" s="260"/>
      <c r="H71" s="260"/>
      <c r="I71" s="232"/>
      <c r="J71" s="232"/>
      <c r="K71" s="232"/>
      <c r="L71" s="232"/>
      <c r="M71" s="232"/>
      <c r="N71" s="232"/>
      <c r="O71" s="263"/>
      <c r="P71" s="232"/>
      <c r="Q71" s="250"/>
      <c r="R71" s="250"/>
      <c r="S71" s="292"/>
      <c r="V71" s="238"/>
    </row>
    <row r="72" spans="1:26" x14ac:dyDescent="0.35">
      <c r="A72" s="197"/>
      <c r="B72" s="241"/>
      <c r="C72" s="125" t="s">
        <v>354</v>
      </c>
      <c r="D72" s="108" t="s">
        <v>289</v>
      </c>
      <c r="E72" s="266"/>
      <c r="F72" s="260"/>
      <c r="G72" s="260"/>
      <c r="H72" s="260"/>
      <c r="I72" s="232"/>
      <c r="J72" s="232"/>
      <c r="K72" s="232"/>
      <c r="L72" s="232"/>
      <c r="M72" s="232"/>
      <c r="N72" s="232"/>
      <c r="O72" s="263"/>
      <c r="P72" s="232"/>
      <c r="Q72" s="250"/>
      <c r="R72" s="250"/>
      <c r="S72" s="292"/>
      <c r="V72" s="238"/>
    </row>
    <row r="73" spans="1:26" x14ac:dyDescent="0.35">
      <c r="A73" s="197"/>
      <c r="B73" s="241"/>
      <c r="C73" s="125" t="s">
        <v>739</v>
      </c>
      <c r="D73" s="108" t="s">
        <v>289</v>
      </c>
      <c r="E73" s="266"/>
      <c r="F73" s="260"/>
      <c r="G73" s="260"/>
      <c r="H73" s="260"/>
      <c r="I73" s="232"/>
      <c r="J73" s="232"/>
      <c r="K73" s="232"/>
      <c r="L73" s="232"/>
      <c r="M73" s="232"/>
      <c r="N73" s="232"/>
      <c r="O73" s="263"/>
      <c r="P73" s="232"/>
      <c r="Q73" s="250"/>
      <c r="R73" s="250"/>
      <c r="S73" s="292"/>
      <c r="V73" s="238"/>
    </row>
    <row r="74" spans="1:26" x14ac:dyDescent="0.35">
      <c r="A74" s="197"/>
      <c r="B74" s="241"/>
      <c r="C74" s="125" t="s">
        <v>355</v>
      </c>
      <c r="D74" s="108" t="s">
        <v>289</v>
      </c>
      <c r="E74" s="266"/>
      <c r="F74" s="260"/>
      <c r="G74" s="260"/>
      <c r="H74" s="260"/>
      <c r="I74" s="232"/>
      <c r="J74" s="232"/>
      <c r="K74" s="232"/>
      <c r="L74" s="232"/>
      <c r="M74" s="232"/>
      <c r="N74" s="232"/>
      <c r="O74" s="263"/>
      <c r="P74" s="232"/>
      <c r="Q74" s="250"/>
      <c r="R74" s="250"/>
      <c r="S74" s="292"/>
      <c r="V74" s="238"/>
    </row>
    <row r="75" spans="1:26" ht="15" thickBot="1" x14ac:dyDescent="0.4">
      <c r="A75" s="198"/>
      <c r="B75" s="242"/>
      <c r="C75" s="126" t="s">
        <v>356</v>
      </c>
      <c r="D75" s="108" t="s">
        <v>289</v>
      </c>
      <c r="E75" s="267"/>
      <c r="F75" s="261"/>
      <c r="G75" s="261"/>
      <c r="H75" s="261"/>
      <c r="I75" s="248"/>
      <c r="J75" s="248"/>
      <c r="K75" s="248"/>
      <c r="L75" s="248"/>
      <c r="M75" s="248"/>
      <c r="N75" s="248"/>
      <c r="O75" s="264"/>
      <c r="P75" s="248"/>
      <c r="Q75" s="251"/>
      <c r="R75" s="251"/>
      <c r="S75" s="292"/>
      <c r="V75" s="252"/>
    </row>
    <row r="76" spans="1:26" x14ac:dyDescent="0.35">
      <c r="A76" s="196" t="s">
        <v>87</v>
      </c>
      <c r="B76" s="240" t="s">
        <v>106</v>
      </c>
      <c r="C76" s="124" t="s">
        <v>357</v>
      </c>
      <c r="D76" s="119" t="s">
        <v>281</v>
      </c>
      <c r="E76" s="265" t="s">
        <v>281</v>
      </c>
      <c r="F76" s="259">
        <f ca="1">COUNTIFS(INDIRECT("RAG!$C$"&amp;$V12&amp;":$BB$"&amp;$V12),F$11,RAG!$C$3:$BB$3,$B76)</f>
        <v>0</v>
      </c>
      <c r="G76" s="259">
        <f ca="1">COUNTIFS(INDIRECT("RAG!$C$"&amp;$V12&amp;":$BB$"&amp;$V12),G$11,RAG!$C$3:$BB$3,$B76)</f>
        <v>0</v>
      </c>
      <c r="H76" s="259">
        <f ca="1">COUNTIFS(INDIRECT("RAG!$C$"&amp;$V12&amp;":$BB$"&amp;$V12),H$11,RAG!$C$3:$BB$3,$B76)</f>
        <v>4</v>
      </c>
      <c r="I76" s="231" t="s">
        <v>282</v>
      </c>
      <c r="J76" s="231" t="s">
        <v>335</v>
      </c>
      <c r="K76" s="231" t="s">
        <v>284</v>
      </c>
      <c r="L76" s="231" t="s">
        <v>285</v>
      </c>
      <c r="M76" s="231" t="s">
        <v>286</v>
      </c>
      <c r="N76" s="231" t="s">
        <v>261</v>
      </c>
      <c r="O76" s="268" t="s">
        <v>787</v>
      </c>
      <c r="P76" s="231" t="s">
        <v>289</v>
      </c>
      <c r="Q76" s="249"/>
      <c r="R76" s="249"/>
      <c r="S76" s="293"/>
      <c r="V76" s="237"/>
      <c r="Z76" t="str">
        <f>IF(R76&gt;0,B76&amp;":"&amp;R76&amp;"
","")</f>
        <v/>
      </c>
    </row>
    <row r="77" spans="1:26" x14ac:dyDescent="0.35">
      <c r="A77" s="197"/>
      <c r="B77" s="241"/>
      <c r="C77" s="125" t="s">
        <v>359</v>
      </c>
      <c r="D77" s="108" t="s">
        <v>289</v>
      </c>
      <c r="E77" s="266"/>
      <c r="F77" s="260"/>
      <c r="G77" s="260"/>
      <c r="H77" s="260"/>
      <c r="I77" s="232"/>
      <c r="J77" s="232"/>
      <c r="K77" s="232"/>
      <c r="L77" s="232"/>
      <c r="M77" s="232"/>
      <c r="N77" s="232"/>
      <c r="O77" s="269"/>
      <c r="P77" s="232"/>
      <c r="Q77" s="250"/>
      <c r="R77" s="250"/>
      <c r="S77" s="293"/>
      <c r="V77" s="238"/>
    </row>
    <row r="78" spans="1:26" x14ac:dyDescent="0.35">
      <c r="A78" s="197"/>
      <c r="B78" s="241"/>
      <c r="C78" s="125" t="s">
        <v>360</v>
      </c>
      <c r="D78" s="108" t="s">
        <v>281</v>
      </c>
      <c r="E78" s="266"/>
      <c r="F78" s="260"/>
      <c r="G78" s="260"/>
      <c r="H78" s="260"/>
      <c r="I78" s="232"/>
      <c r="J78" s="232"/>
      <c r="K78" s="232"/>
      <c r="L78" s="232"/>
      <c r="M78" s="232"/>
      <c r="N78" s="232"/>
      <c r="O78" s="269"/>
      <c r="P78" s="232"/>
      <c r="Q78" s="250"/>
      <c r="R78" s="250"/>
      <c r="S78" s="293"/>
      <c r="V78" s="238"/>
    </row>
    <row r="79" spans="1:26" x14ac:dyDescent="0.35">
      <c r="A79" s="197"/>
      <c r="B79" s="241"/>
      <c r="C79" s="125" t="s">
        <v>361</v>
      </c>
      <c r="D79" s="108" t="s">
        <v>281</v>
      </c>
      <c r="E79" s="266"/>
      <c r="F79" s="260"/>
      <c r="G79" s="260"/>
      <c r="H79" s="260"/>
      <c r="I79" s="232"/>
      <c r="J79" s="232"/>
      <c r="K79" s="232"/>
      <c r="L79" s="232"/>
      <c r="M79" s="232"/>
      <c r="N79" s="232"/>
      <c r="O79" s="269"/>
      <c r="P79" s="232"/>
      <c r="Q79" s="250"/>
      <c r="R79" s="250"/>
      <c r="S79" s="293"/>
      <c r="V79" s="238"/>
    </row>
    <row r="80" spans="1:26" ht="15" thickBot="1" x14ac:dyDescent="0.4">
      <c r="A80" s="198"/>
      <c r="B80" s="242"/>
      <c r="C80" s="130" t="s">
        <v>362</v>
      </c>
      <c r="D80" s="108" t="s">
        <v>289</v>
      </c>
      <c r="E80" s="267"/>
      <c r="F80" s="261"/>
      <c r="G80" s="261"/>
      <c r="H80" s="261"/>
      <c r="I80" s="248"/>
      <c r="J80" s="248"/>
      <c r="K80" s="248"/>
      <c r="L80" s="248"/>
      <c r="M80" s="248"/>
      <c r="N80" s="248"/>
      <c r="O80" s="270"/>
      <c r="P80" s="248"/>
      <c r="Q80" s="251"/>
      <c r="R80" s="251"/>
      <c r="S80" s="293"/>
      <c r="V80" s="252"/>
    </row>
    <row r="81" spans="1:26"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0</v>
      </c>
      <c r="H81" s="240">
        <f ca="1">COUNTIFS(INDIRECT("RAG!$C$"&amp;$V12&amp;":$BB$"&amp;$V12),H$11,RAG!$C$3:$BB$3,$B81)</f>
        <v>5</v>
      </c>
      <c r="I81" s="231" t="s">
        <v>282</v>
      </c>
      <c r="J81" s="231" t="s">
        <v>335</v>
      </c>
      <c r="K81" s="231" t="s">
        <v>284</v>
      </c>
      <c r="L81" s="231" t="s">
        <v>285</v>
      </c>
      <c r="M81" s="231" t="s">
        <v>286</v>
      </c>
      <c r="N81" s="231" t="s">
        <v>261</v>
      </c>
      <c r="O81" s="246" t="s">
        <v>909</v>
      </c>
      <c r="P81" s="231" t="s">
        <v>289</v>
      </c>
      <c r="Q81" s="249"/>
      <c r="R81" s="249"/>
      <c r="S81" s="293"/>
      <c r="V81" s="237"/>
      <c r="Z81" t="str">
        <f>IF(R81&gt;0,B81&amp;":"&amp;R81&amp;"
","")</f>
        <v/>
      </c>
    </row>
    <row r="82" spans="1:26" x14ac:dyDescent="0.35">
      <c r="A82" s="201"/>
      <c r="B82" s="241"/>
      <c r="C82" s="125" t="s">
        <v>364</v>
      </c>
      <c r="D82" s="108" t="s">
        <v>281</v>
      </c>
      <c r="E82" s="254"/>
      <c r="F82" s="241"/>
      <c r="G82" s="241"/>
      <c r="H82" s="241"/>
      <c r="I82" s="232"/>
      <c r="J82" s="232"/>
      <c r="K82" s="232"/>
      <c r="L82" s="232"/>
      <c r="M82" s="232"/>
      <c r="N82" s="232"/>
      <c r="O82" s="187"/>
      <c r="P82" s="232"/>
      <c r="Q82" s="250"/>
      <c r="R82" s="250"/>
      <c r="S82" s="293"/>
      <c r="V82" s="238"/>
    </row>
    <row r="83" spans="1:26" x14ac:dyDescent="0.35">
      <c r="A83" s="201"/>
      <c r="B83" s="241"/>
      <c r="C83" s="125" t="s">
        <v>365</v>
      </c>
      <c r="D83" s="108" t="s">
        <v>289</v>
      </c>
      <c r="E83" s="254"/>
      <c r="F83" s="241"/>
      <c r="G83" s="241"/>
      <c r="H83" s="241"/>
      <c r="I83" s="232"/>
      <c r="J83" s="232"/>
      <c r="K83" s="232"/>
      <c r="L83" s="232"/>
      <c r="M83" s="232"/>
      <c r="N83" s="232"/>
      <c r="O83" s="187"/>
      <c r="P83" s="232"/>
      <c r="Q83" s="250"/>
      <c r="R83" s="250"/>
      <c r="S83" s="293"/>
      <c r="V83" s="238"/>
    </row>
    <row r="84" spans="1:26" x14ac:dyDescent="0.35">
      <c r="A84" s="201"/>
      <c r="B84" s="241"/>
      <c r="C84" s="131" t="s">
        <v>366</v>
      </c>
      <c r="D84" s="108" t="s">
        <v>289</v>
      </c>
      <c r="E84" s="254"/>
      <c r="F84" s="241"/>
      <c r="G84" s="241"/>
      <c r="H84" s="241"/>
      <c r="I84" s="232"/>
      <c r="J84" s="232"/>
      <c r="K84" s="232"/>
      <c r="L84" s="232"/>
      <c r="M84" s="232"/>
      <c r="N84" s="232"/>
      <c r="O84" s="187"/>
      <c r="P84" s="232"/>
      <c r="Q84" s="250"/>
      <c r="R84" s="250"/>
      <c r="S84" s="293"/>
      <c r="V84" s="238"/>
    </row>
    <row r="85" spans="1:26" ht="29" x14ac:dyDescent="0.35">
      <c r="A85" s="201"/>
      <c r="B85" s="241"/>
      <c r="C85" s="131" t="s">
        <v>367</v>
      </c>
      <c r="D85" s="108" t="s">
        <v>289</v>
      </c>
      <c r="E85" s="254"/>
      <c r="F85" s="241"/>
      <c r="G85" s="241"/>
      <c r="H85" s="241"/>
      <c r="I85" s="232"/>
      <c r="J85" s="232"/>
      <c r="K85" s="232"/>
      <c r="L85" s="232"/>
      <c r="M85" s="232"/>
      <c r="N85" s="232"/>
      <c r="O85" s="187"/>
      <c r="P85" s="232"/>
      <c r="Q85" s="250"/>
      <c r="R85" s="250"/>
      <c r="S85" s="293"/>
      <c r="V85" s="238"/>
    </row>
    <row r="86" spans="1:26" ht="29" x14ac:dyDescent="0.35">
      <c r="A86" s="201"/>
      <c r="B86" s="241"/>
      <c r="C86" s="131" t="s">
        <v>368</v>
      </c>
      <c r="D86" s="108" t="s">
        <v>281</v>
      </c>
      <c r="E86" s="254"/>
      <c r="F86" s="241"/>
      <c r="G86" s="241"/>
      <c r="H86" s="241"/>
      <c r="I86" s="232"/>
      <c r="J86" s="232"/>
      <c r="K86" s="232"/>
      <c r="L86" s="232"/>
      <c r="M86" s="232"/>
      <c r="N86" s="232"/>
      <c r="O86" s="187"/>
      <c r="P86" s="232"/>
      <c r="Q86" s="250"/>
      <c r="R86" s="250"/>
      <c r="S86" s="293"/>
      <c r="V86" s="238"/>
    </row>
    <row r="87" spans="1:26" ht="15" thickBot="1" x14ac:dyDescent="0.4">
      <c r="A87" s="200"/>
      <c r="B87" s="242"/>
      <c r="C87" s="129" t="s">
        <v>369</v>
      </c>
      <c r="D87" s="108" t="s">
        <v>289</v>
      </c>
      <c r="E87" s="255"/>
      <c r="F87" s="242"/>
      <c r="G87" s="242"/>
      <c r="H87" s="242"/>
      <c r="I87" s="248"/>
      <c r="J87" s="248"/>
      <c r="K87" s="248"/>
      <c r="L87" s="248"/>
      <c r="M87" s="248"/>
      <c r="N87" s="248"/>
      <c r="O87" s="247"/>
      <c r="P87" s="248"/>
      <c r="Q87" s="251"/>
      <c r="R87" s="251"/>
      <c r="S87" s="293"/>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31" t="s">
        <v>231</v>
      </c>
      <c r="J88" s="231" t="s">
        <v>231</v>
      </c>
      <c r="K88" s="231" t="s">
        <v>231</v>
      </c>
      <c r="L88" s="231" t="s">
        <v>231</v>
      </c>
      <c r="M88" s="231" t="s">
        <v>231</v>
      </c>
      <c r="N88" s="231"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32"/>
      <c r="J89" s="232"/>
      <c r="K89" s="232"/>
      <c r="L89" s="232"/>
      <c r="M89" s="232"/>
      <c r="N89" s="232"/>
      <c r="O89" s="187"/>
      <c r="P89" s="232"/>
      <c r="Q89" s="235"/>
      <c r="R89" s="235"/>
      <c r="S89" s="293"/>
      <c r="V89" s="238"/>
    </row>
    <row r="90" spans="1:26" x14ac:dyDescent="0.35">
      <c r="A90" s="201"/>
      <c r="B90" s="241"/>
      <c r="C90" s="131" t="s">
        <v>373</v>
      </c>
      <c r="D90" s="108" t="s">
        <v>289</v>
      </c>
      <c r="E90" s="254"/>
      <c r="F90" s="241"/>
      <c r="G90" s="241"/>
      <c r="H90" s="241"/>
      <c r="I90" s="232"/>
      <c r="J90" s="232"/>
      <c r="K90" s="232"/>
      <c r="L90" s="232"/>
      <c r="M90" s="232"/>
      <c r="N90" s="232"/>
      <c r="O90" s="187"/>
      <c r="P90" s="232"/>
      <c r="Q90" s="235"/>
      <c r="R90" s="235"/>
      <c r="S90" s="293"/>
      <c r="V90" s="238"/>
    </row>
    <row r="91" spans="1:26" ht="96.65" customHeight="1" thickBot="1" x14ac:dyDescent="0.4">
      <c r="A91" s="202"/>
      <c r="B91" s="242"/>
      <c r="C91" s="133" t="s">
        <v>374</v>
      </c>
      <c r="D91" s="143" t="s">
        <v>281</v>
      </c>
      <c r="E91" s="255"/>
      <c r="F91" s="242"/>
      <c r="G91" s="242"/>
      <c r="H91" s="242"/>
      <c r="I91" s="233"/>
      <c r="J91" s="233"/>
      <c r="K91" s="233"/>
      <c r="L91" s="233"/>
      <c r="M91" s="233"/>
      <c r="N91" s="233"/>
      <c r="O91" s="257"/>
      <c r="P91" s="233"/>
      <c r="Q91" s="236"/>
      <c r="R91" s="236"/>
      <c r="S91" s="293"/>
      <c r="V91" s="239"/>
      <c r="W91" s="120" t="str">
        <f>IF(N91='[4]Drop downs'!$G$2,B91&amp;": "&amp;O91&amp;""," ")</f>
        <v xml:space="preserve"> </v>
      </c>
      <c r="X91" s="120"/>
    </row>
    <row r="92" spans="1:26" x14ac:dyDescent="0.35">
      <c r="E92" s="156"/>
      <c r="F92" s="156"/>
      <c r="G92" s="156"/>
      <c r="H92" s="156"/>
      <c r="I92" s="156"/>
      <c r="J92" s="156"/>
      <c r="K92" s="156"/>
      <c r="L92" s="156"/>
      <c r="M92" s="156"/>
      <c r="N92" s="156"/>
      <c r="O92" s="156"/>
      <c r="P92" s="156"/>
      <c r="Q92" s="156"/>
      <c r="R92" s="156"/>
    </row>
    <row r="93" spans="1:26" x14ac:dyDescent="0.35">
      <c r="E93" s="156"/>
      <c r="F93" s="156"/>
      <c r="G93" s="156"/>
      <c r="H93" s="156"/>
      <c r="I93" s="156"/>
      <c r="J93" s="156"/>
      <c r="K93" s="156"/>
      <c r="L93" s="156"/>
      <c r="M93" s="156"/>
      <c r="N93" s="156"/>
      <c r="O93" s="156"/>
      <c r="P93" s="156"/>
      <c r="Q93" s="156"/>
      <c r="R93" s="156"/>
    </row>
    <row r="94" spans="1:26" s="111" customFormat="1" x14ac:dyDescent="0.35">
      <c r="A94"/>
      <c r="B94"/>
      <c r="C94"/>
      <c r="D94"/>
      <c r="E94"/>
      <c r="F94"/>
      <c r="G94"/>
      <c r="H94"/>
      <c r="I94"/>
      <c r="J94"/>
      <c r="K94"/>
      <c r="L94"/>
      <c r="M94"/>
      <c r="N94"/>
      <c r="O94"/>
      <c r="P94"/>
      <c r="Q94"/>
      <c r="R94"/>
      <c r="S94" s="155"/>
    </row>
  </sheetData>
  <sheetProtection algorithmName="SHA-512" hashValue="24IpYNtVip01GpK+F143lQWZ/jL776xoox4N9vrkimk1lfC5e96WVEKQ01K5Qprhq0kfeUL06VAy6y+hLQuUYQ==" saltValue="uFeq4FLDHaDWNZyQz8fVjg=="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O24:O31"/>
    <mergeCell ref="P24:P31"/>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A46:A50"/>
    <mergeCell ref="B46:B50"/>
    <mergeCell ref="E46:E50"/>
    <mergeCell ref="F46:F50"/>
    <mergeCell ref="G46:G50"/>
    <mergeCell ref="I40:I45"/>
    <mergeCell ref="J40:J45"/>
    <mergeCell ref="K40:K45"/>
    <mergeCell ref="L40:L45"/>
    <mergeCell ref="M40:M45"/>
    <mergeCell ref="N40:N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1832" priority="1">
      <formula>$D12="No"</formula>
    </cfRule>
  </conditionalFormatting>
  <conditionalFormatting sqref="F12:F91">
    <cfRule type="cellIs" dxfId="1831" priority="4" operator="greaterThan">
      <formula>0</formula>
    </cfRule>
  </conditionalFormatting>
  <conditionalFormatting sqref="G12:G91">
    <cfRule type="cellIs" dxfId="1830" priority="3" operator="greaterThan">
      <formula>0</formula>
    </cfRule>
  </conditionalFormatting>
  <conditionalFormatting sqref="H12:H91">
    <cfRule type="cellIs" dxfId="1829" priority="2" operator="greaterThan">
      <formula>0</formula>
    </cfRule>
  </conditionalFormatting>
  <conditionalFormatting sqref="N12">
    <cfRule type="cellIs" dxfId="1828" priority="78" operator="equal">
      <formula>"Neutral"</formula>
    </cfRule>
    <cfRule type="cellIs" dxfId="1827" priority="74" operator="equal">
      <formula>"Minor Negative"</formula>
    </cfRule>
    <cfRule type="cellIs" dxfId="1826" priority="75" operator="equal">
      <formula>"Significant Negative"</formula>
    </cfRule>
    <cfRule type="cellIs" dxfId="1825" priority="76" operator="equal">
      <formula>"Minor Positive"</formula>
    </cfRule>
    <cfRule type="cellIs" dxfId="1824" priority="77" operator="equal">
      <formula>"Significant Positive"</formula>
    </cfRule>
  </conditionalFormatting>
  <conditionalFormatting sqref="N22">
    <cfRule type="cellIs" dxfId="1823" priority="88" operator="equal">
      <formula>"Neutral"</formula>
    </cfRule>
    <cfRule type="cellIs" dxfId="1822" priority="90" operator="equal">
      <formula>"Significant Positive"</formula>
    </cfRule>
    <cfRule type="cellIs" dxfId="1821" priority="89" operator="equal">
      <formula>"Minor Positive"</formula>
    </cfRule>
    <cfRule type="cellIs" dxfId="1820" priority="87" operator="equal">
      <formula>"Uncertain"</formula>
    </cfRule>
    <cfRule type="cellIs" dxfId="1819" priority="86" operator="equal">
      <formula>"Minor Negative"</formula>
    </cfRule>
    <cfRule type="cellIs" dxfId="1818" priority="85" operator="equal">
      <formula>"Significant Negative"</formula>
    </cfRule>
  </conditionalFormatting>
  <conditionalFormatting sqref="N24">
    <cfRule type="cellIs" dxfId="1817" priority="83" operator="equal">
      <formula>"Minor Positive"</formula>
    </cfRule>
    <cfRule type="cellIs" dxfId="1816" priority="82" operator="equal">
      <formula>"Neutral"</formula>
    </cfRule>
    <cfRule type="cellIs" dxfId="1815" priority="79" operator="equal">
      <formula>"Significant Negative"</formula>
    </cfRule>
    <cfRule type="cellIs" dxfId="1814" priority="81" operator="equal">
      <formula>"Uncertain"</formula>
    </cfRule>
    <cfRule type="cellIs" dxfId="1813" priority="80" operator="equal">
      <formula>"Minor Negative"</formula>
    </cfRule>
    <cfRule type="cellIs" dxfId="1812" priority="84" operator="equal">
      <formula>"Significant Positive"</formula>
    </cfRule>
  </conditionalFormatting>
  <conditionalFormatting sqref="N32">
    <cfRule type="cellIs" dxfId="1811" priority="92" operator="equal">
      <formula>"Minor Negative"</formula>
    </cfRule>
    <cfRule type="cellIs" dxfId="1810" priority="93" operator="equal">
      <formula>"Uncertain"</formula>
    </cfRule>
    <cfRule type="cellIs" dxfId="1809" priority="94" operator="equal">
      <formula>"Neutral"</formula>
    </cfRule>
    <cfRule type="cellIs" dxfId="1808" priority="95" operator="equal">
      <formula>"Minor Positive"</formula>
    </cfRule>
    <cfRule type="cellIs" dxfId="1807" priority="96" operator="equal">
      <formula>"Significant Positive"</formula>
    </cfRule>
    <cfRule type="cellIs" dxfId="1806" priority="91" operator="equal">
      <formula>"Significant Negative"</formula>
    </cfRule>
  </conditionalFormatting>
  <conditionalFormatting sqref="N40">
    <cfRule type="cellIs" dxfId="1805" priority="8" operator="equal">
      <formula>"Significant Negative"</formula>
    </cfRule>
    <cfRule type="cellIs" dxfId="1804" priority="9" operator="equal">
      <formula>"Minor Negative"</formula>
    </cfRule>
    <cfRule type="cellIs" dxfId="1803" priority="11" operator="equal">
      <formula>"Neutral"</formula>
    </cfRule>
    <cfRule type="cellIs" dxfId="1802" priority="12" operator="equal">
      <formula>"Minor Positive"</formula>
    </cfRule>
    <cfRule type="cellIs" dxfId="1801" priority="10" operator="equal">
      <formula>"Uncertain"</formula>
    </cfRule>
    <cfRule type="cellIs" dxfId="1800" priority="13" operator="equal">
      <formula>"Significant Positive"</formula>
    </cfRule>
  </conditionalFormatting>
  <conditionalFormatting sqref="N46">
    <cfRule type="cellIs" dxfId="1799" priority="68" operator="equal">
      <formula>"Significant Negative"</formula>
    </cfRule>
    <cfRule type="cellIs" dxfId="1798" priority="72" operator="equal">
      <formula>"Minor Positive"</formula>
    </cfRule>
    <cfRule type="cellIs" dxfId="1797" priority="73" operator="equal">
      <formula>"Significant Positive"</formula>
    </cfRule>
    <cfRule type="cellIs" dxfId="1796" priority="71" operator="equal">
      <formula>"Neutral"</formula>
    </cfRule>
    <cfRule type="cellIs" dxfId="1795" priority="70" operator="equal">
      <formula>"Uncertain"</formula>
    </cfRule>
    <cfRule type="cellIs" dxfId="1794" priority="69" operator="equal">
      <formula>"Minor Negative"</formula>
    </cfRule>
  </conditionalFormatting>
  <conditionalFormatting sqref="N51">
    <cfRule type="cellIs" dxfId="1793" priority="47" operator="equal">
      <formula>"Neutral"</formula>
    </cfRule>
    <cfRule type="cellIs" dxfId="1792" priority="48" operator="equal">
      <formula>"Minor Positive"</formula>
    </cfRule>
    <cfRule type="cellIs" dxfId="1791" priority="49" operator="equal">
      <formula>"Significant Positive"</formula>
    </cfRule>
    <cfRule type="cellIs" dxfId="1790" priority="44" operator="equal">
      <formula>"Significant Negative"</formula>
    </cfRule>
    <cfRule type="cellIs" dxfId="1789" priority="45" operator="equal">
      <formula>"Minor Negative"</formula>
    </cfRule>
    <cfRule type="cellIs" dxfId="1788" priority="46" operator="equal">
      <formula>"Uncertain"</formula>
    </cfRule>
  </conditionalFormatting>
  <conditionalFormatting sqref="N53">
    <cfRule type="cellIs" dxfId="1787" priority="115" operator="equal">
      <formula>"Significant Negative"</formula>
    </cfRule>
    <cfRule type="cellIs" dxfId="1786" priority="116" operator="equal">
      <formula>"Minor Negative"</formula>
    </cfRule>
    <cfRule type="cellIs" dxfId="1785" priority="117" operator="equal">
      <formula>"Uncertain"</formula>
    </cfRule>
    <cfRule type="cellIs" dxfId="1784" priority="118" operator="equal">
      <formula>"Neutral"</formula>
    </cfRule>
    <cfRule type="cellIs" dxfId="1783" priority="119" operator="equal">
      <formula>"Minor Positive"</formula>
    </cfRule>
    <cfRule type="cellIs" dxfId="1782" priority="120" operator="equal">
      <formula>"Significant Positive"</formula>
    </cfRule>
  </conditionalFormatting>
  <conditionalFormatting sqref="N58">
    <cfRule type="cellIs" dxfId="1781" priority="21" operator="equal">
      <formula>"Minor Negative"</formula>
    </cfRule>
    <cfRule type="cellIs" dxfId="1780" priority="22" operator="equal">
      <formula>"Uncertain"</formula>
    </cfRule>
    <cfRule type="cellIs" dxfId="1779" priority="23" operator="equal">
      <formula>"Neutral"</formula>
    </cfRule>
    <cfRule type="cellIs" dxfId="1778" priority="25" operator="equal">
      <formula>"Significant Positive"</formula>
    </cfRule>
    <cfRule type="cellIs" dxfId="1777" priority="24" operator="equal">
      <formula>"Minor Positive"</formula>
    </cfRule>
    <cfRule type="cellIs" dxfId="1776" priority="20" operator="equal">
      <formula>"Significant Negative"</formula>
    </cfRule>
  </conditionalFormatting>
  <conditionalFormatting sqref="N61">
    <cfRule type="cellIs" dxfId="1775" priority="19" operator="equal">
      <formula>"Significant Positive"</formula>
    </cfRule>
    <cfRule type="cellIs" dxfId="1774" priority="18" operator="equal">
      <formula>"Minor Positive"</formula>
    </cfRule>
    <cfRule type="cellIs" dxfId="1773" priority="17" operator="equal">
      <formula>"Neutral"</formula>
    </cfRule>
    <cfRule type="cellIs" dxfId="1772" priority="16" operator="equal">
      <formula>"Uncertain"</formula>
    </cfRule>
    <cfRule type="cellIs" dxfId="1771" priority="15" operator="equal">
      <formula>"Minor Negative"</formula>
    </cfRule>
    <cfRule type="cellIs" dxfId="1770" priority="14" operator="equal">
      <formula>"Significant Negative"</formula>
    </cfRule>
  </conditionalFormatting>
  <conditionalFormatting sqref="N69">
    <cfRule type="cellIs" dxfId="1769" priority="31" operator="equal">
      <formula>"Significant Positive"</formula>
    </cfRule>
    <cfRule type="cellIs" dxfId="1768" priority="30" operator="equal">
      <formula>"Minor Positive"</formula>
    </cfRule>
    <cfRule type="cellIs" dxfId="1767" priority="29" operator="equal">
      <formula>"Neutral"</formula>
    </cfRule>
    <cfRule type="cellIs" dxfId="1766" priority="28" operator="equal">
      <formula>"Uncertain"</formula>
    </cfRule>
    <cfRule type="cellIs" dxfId="1765" priority="27" operator="equal">
      <formula>"Minor Negative"</formula>
    </cfRule>
    <cfRule type="cellIs" dxfId="1764" priority="26" operator="equal">
      <formula>"Significant Negative"</formula>
    </cfRule>
  </conditionalFormatting>
  <conditionalFormatting sqref="N76">
    <cfRule type="cellIs" dxfId="1763" priority="144" operator="equal">
      <formula>"Significant Positive"</formula>
    </cfRule>
    <cfRule type="cellIs" dxfId="1762" priority="139" operator="equal">
      <formula>"Significant Negative"</formula>
    </cfRule>
    <cfRule type="cellIs" dxfId="1761" priority="140" operator="equal">
      <formula>"Minor Negative"</formula>
    </cfRule>
    <cfRule type="cellIs" dxfId="1760" priority="141" operator="equal">
      <formula>"Uncertain"</formula>
    </cfRule>
    <cfRule type="cellIs" dxfId="1759" priority="142" operator="equal">
      <formula>"Neutral"</formula>
    </cfRule>
    <cfRule type="cellIs" dxfId="1758" priority="143" operator="equal">
      <formula>"Minor Positive"</formula>
    </cfRule>
  </conditionalFormatting>
  <conditionalFormatting sqref="N81">
    <cfRule type="cellIs" dxfId="1757" priority="133" operator="equal">
      <formula>"Significant Negative"</formula>
    </cfRule>
    <cfRule type="cellIs" dxfId="1756" priority="135" operator="equal">
      <formula>"Uncertain"</formula>
    </cfRule>
    <cfRule type="cellIs" dxfId="1755" priority="136" operator="equal">
      <formula>"Neutral"</formula>
    </cfRule>
    <cfRule type="cellIs" dxfId="1754" priority="137" operator="equal">
      <formula>"Minor Positive"</formula>
    </cfRule>
    <cfRule type="cellIs" dxfId="1753" priority="138" operator="equal">
      <formula>"Significant Positive"</formula>
    </cfRule>
    <cfRule type="cellIs" dxfId="1752" priority="134" operator="equal">
      <formula>"Minor Negative"</formula>
    </cfRule>
  </conditionalFormatting>
  <conditionalFormatting sqref="N88">
    <cfRule type="cellIs" dxfId="1751" priority="61" operator="equal">
      <formula>"Significant Positive"</formula>
    </cfRule>
    <cfRule type="cellIs" dxfId="1750" priority="60" operator="equal">
      <formula>"Minor Positive"</formula>
    </cfRule>
    <cfRule type="cellIs" dxfId="1749" priority="59" operator="equal">
      <formula>"Neutral"</formula>
    </cfRule>
    <cfRule type="cellIs" dxfId="1748" priority="58" operator="equal">
      <formula>"Uncertain"</formula>
    </cfRule>
    <cfRule type="cellIs" dxfId="1747" priority="57" operator="equal">
      <formula>"Minor Negative"</formula>
    </cfRule>
    <cfRule type="cellIs" dxfId="1746" priority="56" operator="equal">
      <formula>"Significant Negative"</formula>
    </cfRule>
  </conditionalFormatting>
  <dataValidations count="9">
    <dataValidation type="list" allowBlank="1" showInputMessage="1" showErrorMessage="1" sqref="I12:I91" xr:uid="{52C03FCF-04C0-488E-863F-1BAEAA5F36A1}">
      <formula1>"Direct,Indirect,N/A"</formula1>
    </dataValidation>
    <dataValidation type="list" allowBlank="1" showInputMessage="1" showErrorMessage="1" sqref="J12 J22:J91" xr:uid="{D97939E3-8032-4835-9D6B-32B7B43095AB}">
      <formula1>"Low,Medium,High,N/A"</formula1>
    </dataValidation>
    <dataValidation type="list" allowBlank="1" showInputMessage="1" showErrorMessage="1" sqref="K12 K22:K91" xr:uid="{9DF81F09-8CE4-44EE-A40A-08F0491638F5}">
      <formula1>"Short(&lt;5yrs),Short/Medium,Medium(10yrs),Medium/Long,Long(20+yrs),N/A"</formula1>
    </dataValidation>
    <dataValidation type="list" allowBlank="1" showInputMessage="1" showErrorMessage="1" sqref="L12 L22:L91" xr:uid="{D3D8372B-2728-43E8-A5D3-A05FD5750ADE}">
      <formula1>"Localised,District-wide,Regional,National,N/A"</formula1>
    </dataValidation>
    <dataValidation type="list" allowBlank="1" showInputMessage="1" showErrorMessage="1" sqref="N12 N88:N91 N22:N80" xr:uid="{C414A4A2-3BB2-448D-96B8-BCD4305ADCAA}">
      <formula1>"Significant Positive,Minor Positive,Neutral,Uncertain,Minor Negative,Significant Negative"</formula1>
    </dataValidation>
    <dataValidation type="list" allowBlank="1" showInputMessage="1" showErrorMessage="1" sqref="P88:P91 P61:P75 P53:P57" xr:uid="{4D8D3A14-AAA9-4057-8FB6-A644CD62FDBD}">
      <formula1>"Yes,No"</formula1>
    </dataValidation>
    <dataValidation type="list" allowBlank="1" showInputMessage="1" showErrorMessage="1" sqref="M12:M91" xr:uid="{2E397DDD-A420-4511-A915-0C4E5C4EB0B6}">
      <formula1>"Permanent/Irreversible,Permanant/Reversible,Temporary/Irreversible,Temporary/Reversible,N/A"</formula1>
    </dataValidation>
    <dataValidation type="list" allowBlank="1" showInputMessage="1" showErrorMessage="1" sqref="N81:N87" xr:uid="{BD83292D-896F-496F-B78F-C9FE8F899DBE}">
      <formula1>"Significant Positive,Minor Positive,Neitral,Uncertain,Minor Negative, Significant Negative"</formula1>
    </dataValidation>
    <dataValidation type="list" allowBlank="1" showInputMessage="1" showErrorMessage="1" sqref="D12:D91" xr:uid="{E18357F8-992E-4F10-9DB6-0B5441245F83}">
      <formula1>"Yes, No"</formula1>
    </dataValidation>
  </dataValidations>
  <pageMargins left="0.7" right="0.7" top="0.75" bottom="0.75" header="0.3" footer="0.3"/>
  <pageSetup orientation="portrait" horizontalDpi="4294967293" verticalDpi="4294967293"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1677-4264-4103-9985-B5C66057132A}">
  <sheetPr codeName="Sheet40"/>
  <dimension ref="A1:Z94"/>
  <sheetViews>
    <sheetView topLeftCell="A54" zoomScale="60" zoomScaleNormal="60" workbookViewId="0">
      <selection activeCell="C69" sqref="C69:C73"/>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23.81640625" customWidth="1"/>
    <col min="18" max="18" width="32.7265625" customWidth="1"/>
    <col min="19" max="19" width="34.179687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186</v>
      </c>
      <c r="D1" s="192"/>
      <c r="E1" s="137"/>
      <c r="F1" s="137"/>
      <c r="G1" s="137"/>
      <c r="H1" s="137"/>
      <c r="I1" s="112"/>
      <c r="J1" s="112"/>
      <c r="K1" s="112"/>
      <c r="M1" s="113"/>
      <c r="N1" s="113"/>
      <c r="O1" s="113"/>
    </row>
    <row r="2" spans="1:26" x14ac:dyDescent="0.35">
      <c r="A2" s="74" t="s">
        <v>24</v>
      </c>
      <c r="B2" s="114"/>
      <c r="C2" s="187" t="s">
        <v>589</v>
      </c>
      <c r="D2" s="187"/>
      <c r="E2" s="138"/>
      <c r="F2" s="138"/>
      <c r="G2" s="138"/>
      <c r="H2" s="138"/>
      <c r="M2" s="115"/>
      <c r="N2" s="115"/>
      <c r="O2" s="115"/>
    </row>
    <row r="3" spans="1:26" x14ac:dyDescent="0.35">
      <c r="A3" s="75" t="s">
        <v>25</v>
      </c>
      <c r="B3" s="116"/>
      <c r="C3" s="247" t="s">
        <v>431</v>
      </c>
      <c r="D3" s="247"/>
      <c r="E3" s="138"/>
      <c r="F3" s="138"/>
      <c r="G3" s="138"/>
      <c r="H3" s="138"/>
      <c r="M3" s="115"/>
      <c r="N3" s="115"/>
      <c r="O3" s="115"/>
    </row>
    <row r="4" spans="1:26" ht="17.25" customHeight="1" x14ac:dyDescent="0.35">
      <c r="A4" s="135" t="s">
        <v>26</v>
      </c>
      <c r="B4" s="136"/>
      <c r="C4" s="290" t="s">
        <v>637</v>
      </c>
      <c r="D4" s="290"/>
      <c r="E4" s="134"/>
      <c r="F4" s="134"/>
      <c r="G4" s="134"/>
      <c r="H4" s="134"/>
      <c r="M4" s="115"/>
      <c r="N4" s="115"/>
      <c r="O4" s="115"/>
    </row>
    <row r="5" spans="1:26" ht="17.25" customHeight="1" x14ac:dyDescent="0.35">
      <c r="A5" s="75" t="s">
        <v>27</v>
      </c>
      <c r="B5" s="136"/>
      <c r="C5" s="310">
        <v>0.3</v>
      </c>
      <c r="D5" s="311"/>
      <c r="E5" s="134"/>
      <c r="F5" s="134"/>
      <c r="G5" s="134"/>
      <c r="H5" s="134"/>
      <c r="M5" s="115"/>
      <c r="N5" s="115"/>
      <c r="O5" s="115"/>
    </row>
    <row r="6" spans="1:26" ht="50.15" customHeight="1" x14ac:dyDescent="0.35">
      <c r="A6" s="75" t="s">
        <v>28</v>
      </c>
      <c r="B6" s="136"/>
      <c r="C6" s="175" t="s">
        <v>688</v>
      </c>
      <c r="D6" s="177"/>
      <c r="E6" s="134"/>
      <c r="F6" s="134"/>
      <c r="G6" s="134"/>
      <c r="H6" s="134"/>
      <c r="M6" s="115"/>
      <c r="N6" s="115"/>
      <c r="O6" s="115"/>
    </row>
    <row r="7" spans="1:26" ht="17.25" customHeight="1" x14ac:dyDescent="0.35">
      <c r="A7" s="75" t="s">
        <v>29</v>
      </c>
      <c r="B7" s="136"/>
      <c r="C7" s="175" t="s">
        <v>270</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281</v>
      </c>
      <c r="E12" s="266" t="s">
        <v>281</v>
      </c>
      <c r="F12" s="260">
        <f ca="1">COUNTIFS(INDIRECT("RAG!$C$"&amp;$V12&amp;":$BB$"&amp;$V12),F$11,RAG!$C$3:$BB$3,$B12)</f>
        <v>0</v>
      </c>
      <c r="G12" s="279">
        <f ca="1">COUNTIFS(INDIRECT("RAG!$C$"&amp;$V12&amp;":$BB$"&amp;$V12),G$11,RAG!$C$3:$BB$3,$B12)</f>
        <v>1</v>
      </c>
      <c r="H12" s="279">
        <f ca="1">COUNTIFS(INDIRECT("RAG!$C$"&amp;$V12&amp;":$BB$"&amp;$V12),H$11,RAG!$C$3:$BB$3,$B12)</f>
        <v>2</v>
      </c>
      <c r="I12" s="295" t="s">
        <v>282</v>
      </c>
      <c r="J12" s="295" t="s">
        <v>283</v>
      </c>
      <c r="K12" s="295" t="s">
        <v>284</v>
      </c>
      <c r="L12" s="295" t="s">
        <v>285</v>
      </c>
      <c r="M12" s="295" t="s">
        <v>286</v>
      </c>
      <c r="N12" s="248" t="s">
        <v>261</v>
      </c>
      <c r="O12" s="246" t="s">
        <v>689</v>
      </c>
      <c r="P12" s="277" t="s">
        <v>289</v>
      </c>
      <c r="Q12" s="234"/>
      <c r="R12" s="249"/>
      <c r="S12" s="293"/>
      <c r="V12" s="237">
        <f>MATCH(C1, RAG!$B$1:B$56, 0)</f>
        <v>27</v>
      </c>
      <c r="Z12" t="str">
        <f>IF(R12&gt;0,B12&amp;":"&amp;R12&amp;"
","")</f>
        <v/>
      </c>
    </row>
    <row r="13" spans="1:26" x14ac:dyDescent="0.35">
      <c r="A13" s="197"/>
      <c r="B13" s="288"/>
      <c r="C13" s="108" t="s">
        <v>288</v>
      </c>
      <c r="D13" s="108" t="s">
        <v>289</v>
      </c>
      <c r="E13" s="266"/>
      <c r="F13" s="260"/>
      <c r="G13" s="260"/>
      <c r="H13" s="260"/>
      <c r="I13" s="296"/>
      <c r="J13" s="296"/>
      <c r="K13" s="296"/>
      <c r="L13" s="296"/>
      <c r="M13" s="296"/>
      <c r="N13" s="266"/>
      <c r="O13" s="187"/>
      <c r="P13" s="278"/>
      <c r="Q13" s="235"/>
      <c r="R13" s="250"/>
      <c r="S13" s="293"/>
      <c r="V13" s="238"/>
    </row>
    <row r="14" spans="1:26" x14ac:dyDescent="0.35">
      <c r="A14" s="197"/>
      <c r="B14" s="288"/>
      <c r="C14" s="108" t="s">
        <v>290</v>
      </c>
      <c r="D14" s="108" t="s">
        <v>289</v>
      </c>
      <c r="E14" s="266"/>
      <c r="F14" s="260"/>
      <c r="G14" s="260"/>
      <c r="H14" s="260"/>
      <c r="I14" s="296"/>
      <c r="J14" s="296"/>
      <c r="K14" s="296"/>
      <c r="L14" s="296"/>
      <c r="M14" s="296"/>
      <c r="N14" s="266"/>
      <c r="O14" s="187"/>
      <c r="P14" s="278"/>
      <c r="Q14" s="235"/>
      <c r="R14" s="250"/>
      <c r="S14" s="293"/>
      <c r="V14" s="238"/>
    </row>
    <row r="15" spans="1:26" x14ac:dyDescent="0.35">
      <c r="A15" s="197"/>
      <c r="B15" s="288"/>
      <c r="C15" s="108" t="s">
        <v>291</v>
      </c>
      <c r="D15" s="108" t="s">
        <v>289</v>
      </c>
      <c r="E15" s="266"/>
      <c r="F15" s="260"/>
      <c r="G15" s="260"/>
      <c r="H15" s="260"/>
      <c r="I15" s="296"/>
      <c r="J15" s="296"/>
      <c r="K15" s="296"/>
      <c r="L15" s="296"/>
      <c r="M15" s="296"/>
      <c r="N15" s="266"/>
      <c r="O15" s="187"/>
      <c r="P15" s="278"/>
      <c r="Q15" s="235"/>
      <c r="R15" s="250"/>
      <c r="S15" s="293"/>
      <c r="V15" s="238"/>
    </row>
    <row r="16" spans="1:26" ht="14.5" customHeight="1" x14ac:dyDescent="0.35">
      <c r="A16" s="197"/>
      <c r="B16" s="288"/>
      <c r="C16" s="108" t="s">
        <v>292</v>
      </c>
      <c r="D16" s="108" t="s">
        <v>281</v>
      </c>
      <c r="E16" s="266"/>
      <c r="F16" s="260"/>
      <c r="G16" s="260"/>
      <c r="H16" s="260"/>
      <c r="I16" s="296"/>
      <c r="J16" s="296"/>
      <c r="K16" s="296"/>
      <c r="L16" s="296"/>
      <c r="M16" s="296"/>
      <c r="N16" s="266"/>
      <c r="O16" s="187"/>
      <c r="P16" s="278"/>
      <c r="Q16" s="235"/>
      <c r="R16" s="250"/>
      <c r="S16" s="293"/>
      <c r="V16" s="238"/>
    </row>
    <row r="17" spans="1:26" x14ac:dyDescent="0.35">
      <c r="A17" s="197"/>
      <c r="B17" s="288"/>
      <c r="C17" s="108" t="s">
        <v>293</v>
      </c>
      <c r="D17" s="108" t="s">
        <v>281</v>
      </c>
      <c r="E17" s="266"/>
      <c r="F17" s="260"/>
      <c r="G17" s="260"/>
      <c r="H17" s="260"/>
      <c r="I17" s="296"/>
      <c r="J17" s="296"/>
      <c r="K17" s="296"/>
      <c r="L17" s="296"/>
      <c r="M17" s="296"/>
      <c r="N17" s="266"/>
      <c r="O17" s="187"/>
      <c r="P17" s="278"/>
      <c r="Q17" s="235"/>
      <c r="R17" s="250"/>
      <c r="S17" s="293"/>
      <c r="V17" s="238"/>
    </row>
    <row r="18" spans="1:26" ht="14.5" customHeight="1" x14ac:dyDescent="0.35">
      <c r="A18" s="197"/>
      <c r="B18" s="288"/>
      <c r="C18" s="108" t="s">
        <v>294</v>
      </c>
      <c r="D18" s="108" t="s">
        <v>281</v>
      </c>
      <c r="E18" s="266"/>
      <c r="F18" s="260"/>
      <c r="G18" s="260"/>
      <c r="H18" s="260"/>
      <c r="I18" s="296"/>
      <c r="J18" s="296"/>
      <c r="K18" s="296"/>
      <c r="L18" s="296"/>
      <c r="M18" s="296"/>
      <c r="N18" s="266"/>
      <c r="O18" s="187"/>
      <c r="P18" s="278"/>
      <c r="Q18" s="235"/>
      <c r="R18" s="250"/>
      <c r="S18" s="293"/>
      <c r="V18" s="238"/>
    </row>
    <row r="19" spans="1:26" x14ac:dyDescent="0.35">
      <c r="A19" s="197"/>
      <c r="B19" s="288"/>
      <c r="C19" s="108" t="s">
        <v>295</v>
      </c>
      <c r="D19" s="108" t="s">
        <v>289</v>
      </c>
      <c r="E19" s="266"/>
      <c r="F19" s="260"/>
      <c r="G19" s="260"/>
      <c r="H19" s="260"/>
      <c r="I19" s="296"/>
      <c r="J19" s="296"/>
      <c r="K19" s="296"/>
      <c r="L19" s="296"/>
      <c r="M19" s="296"/>
      <c r="N19" s="266"/>
      <c r="O19" s="187"/>
      <c r="P19" s="278"/>
      <c r="Q19" s="235"/>
      <c r="R19" s="250"/>
      <c r="S19" s="293"/>
      <c r="V19" s="238"/>
    </row>
    <row r="20" spans="1:26" ht="29" x14ac:dyDescent="0.35">
      <c r="A20" s="197"/>
      <c r="B20" s="288"/>
      <c r="C20" s="108" t="s">
        <v>296</v>
      </c>
      <c r="D20" s="108" t="s">
        <v>289</v>
      </c>
      <c r="E20" s="266"/>
      <c r="F20" s="260"/>
      <c r="G20" s="260"/>
      <c r="H20" s="260"/>
      <c r="I20" s="296"/>
      <c r="J20" s="296"/>
      <c r="K20" s="296"/>
      <c r="L20" s="296"/>
      <c r="M20" s="296"/>
      <c r="N20" s="266"/>
      <c r="O20" s="187"/>
      <c r="P20" s="278"/>
      <c r="Q20" s="235"/>
      <c r="R20" s="250"/>
      <c r="S20" s="293"/>
      <c r="V20" s="238"/>
    </row>
    <row r="21" spans="1:26" ht="15" thickBot="1" x14ac:dyDescent="0.4">
      <c r="A21" s="198"/>
      <c r="B21" s="289"/>
      <c r="C21" s="121" t="s">
        <v>297</v>
      </c>
      <c r="D21" s="108" t="s">
        <v>289</v>
      </c>
      <c r="E21" s="267"/>
      <c r="F21" s="261"/>
      <c r="G21" s="261"/>
      <c r="H21" s="261"/>
      <c r="I21" s="297"/>
      <c r="J21" s="297"/>
      <c r="K21" s="297"/>
      <c r="L21" s="297"/>
      <c r="M21" s="297"/>
      <c r="N21" s="267"/>
      <c r="O21" s="247"/>
      <c r="P21" s="279"/>
      <c r="Q21" s="258"/>
      <c r="R21" s="251"/>
      <c r="S21" s="293"/>
      <c r="V21" s="252"/>
    </row>
    <row r="22" spans="1:26" ht="39" customHeight="1" x14ac:dyDescent="0.35">
      <c r="A22" s="199" t="s">
        <v>71</v>
      </c>
      <c r="B22" s="240" t="s">
        <v>96</v>
      </c>
      <c r="C22" s="119" t="s">
        <v>298</v>
      </c>
      <c r="D22" s="119" t="s">
        <v>281</v>
      </c>
      <c r="E22" s="265" t="s">
        <v>281</v>
      </c>
      <c r="F22" s="259">
        <f ca="1">COUNTIFS(INDIRECT("RAG!$C$"&amp;$V12&amp;":$BB$"&amp;$V12),F$11,RAG!$C$3:$BB$3,$B22)</f>
        <v>0</v>
      </c>
      <c r="G22" s="259">
        <f ca="1">COUNTIFS(INDIRECT("RAG!$C$"&amp;$V12&amp;":$BB$"&amp;$V12),G$11,RAG!$C$3:$BB$3,$B22)</f>
        <v>0</v>
      </c>
      <c r="H22" s="259">
        <f ca="1">COUNTIFS(INDIRECT("RAG!$C$"&amp;$V12&amp;":$BB$"&amp;$V12),H$11,RAG!$C$3:$BB$3,$B22)</f>
        <v>2</v>
      </c>
      <c r="I22" s="295" t="s">
        <v>282</v>
      </c>
      <c r="J22" s="265" t="s">
        <v>283</v>
      </c>
      <c r="K22" s="265" t="s">
        <v>299</v>
      </c>
      <c r="L22" s="265" t="s">
        <v>285</v>
      </c>
      <c r="M22" s="265" t="s">
        <v>286</v>
      </c>
      <c r="N22" s="231" t="s">
        <v>261</v>
      </c>
      <c r="O22" s="246" t="s">
        <v>923</v>
      </c>
      <c r="P22" s="277" t="s">
        <v>289</v>
      </c>
      <c r="Q22" s="234"/>
      <c r="R22" s="249"/>
      <c r="S22" s="293"/>
      <c r="V22" s="237"/>
      <c r="Z22" t="str">
        <f>IF(R22&gt;0,B22&amp;":"&amp;R22&amp;"
","")</f>
        <v/>
      </c>
    </row>
    <row r="23" spans="1:26" ht="98.15" customHeight="1" thickBot="1" x14ac:dyDescent="0.4">
      <c r="A23" s="200"/>
      <c r="B23" s="242"/>
      <c r="C23" s="121" t="s">
        <v>301</v>
      </c>
      <c r="D23" s="108" t="s">
        <v>289</v>
      </c>
      <c r="E23" s="267"/>
      <c r="F23" s="261"/>
      <c r="G23" s="261"/>
      <c r="H23" s="261"/>
      <c r="I23" s="296"/>
      <c r="J23" s="267"/>
      <c r="K23" s="267"/>
      <c r="L23" s="267"/>
      <c r="M23" s="267"/>
      <c r="N23" s="248"/>
      <c r="O23" s="247"/>
      <c r="P23" s="279"/>
      <c r="Q23" s="258"/>
      <c r="R23" s="251"/>
      <c r="S23" s="293"/>
      <c r="V23" s="252"/>
    </row>
    <row r="24" spans="1:26" ht="72.5" x14ac:dyDescent="0.35">
      <c r="A24" s="196" t="s">
        <v>72</v>
      </c>
      <c r="B24" s="240" t="s">
        <v>97</v>
      </c>
      <c r="C24" s="122" t="s">
        <v>302</v>
      </c>
      <c r="D24" s="119" t="s">
        <v>281</v>
      </c>
      <c r="E24" s="253" t="s">
        <v>281</v>
      </c>
      <c r="F24" s="240">
        <f ca="1">COUNTIFS(INDIRECT("RAG!$C$"&amp;$V12&amp;":$BB$"&amp;$V12),F$11,RAG!$C$3:$BB$3,$B24)</f>
        <v>0</v>
      </c>
      <c r="G24" s="240">
        <f ca="1">COUNTIFS(INDIRECT("RAG!$C$"&amp;$V12&amp;":$BB$"&amp;$V12),G$11,RAG!$C$3:$BB$3,$B24)</f>
        <v>0</v>
      </c>
      <c r="H24" s="240">
        <f ca="1">COUNTIFS(INDIRECT("RAG!$C$"&amp;$V12&amp;":$BB$"&amp;$V12),H$11,RAG!$C$3:$BB$3,$B24)</f>
        <v>6</v>
      </c>
      <c r="I24" s="231" t="s">
        <v>282</v>
      </c>
      <c r="J24" s="231" t="s">
        <v>335</v>
      </c>
      <c r="K24" s="231" t="s">
        <v>284</v>
      </c>
      <c r="L24" s="231" t="s">
        <v>285</v>
      </c>
      <c r="M24" s="231" t="s">
        <v>286</v>
      </c>
      <c r="N24" s="231" t="s">
        <v>287</v>
      </c>
      <c r="O24" s="246" t="s">
        <v>581</v>
      </c>
      <c r="P24" s="277" t="s">
        <v>289</v>
      </c>
      <c r="Q24" s="249"/>
      <c r="R24" s="249"/>
      <c r="S24" s="315"/>
      <c r="V24" s="237"/>
      <c r="Z24" t="str">
        <f>IF(R24&gt;0,B24&amp;":"&amp;R24&amp;"
","")</f>
        <v/>
      </c>
    </row>
    <row r="25" spans="1:26" x14ac:dyDescent="0.35">
      <c r="A25" s="197"/>
      <c r="B25" s="241"/>
      <c r="C25" s="81" t="s">
        <v>303</v>
      </c>
      <c r="D25" s="108" t="s">
        <v>289</v>
      </c>
      <c r="E25" s="254"/>
      <c r="F25" s="241"/>
      <c r="G25" s="241"/>
      <c r="H25" s="241"/>
      <c r="I25" s="232"/>
      <c r="J25" s="232"/>
      <c r="K25" s="232"/>
      <c r="L25" s="232"/>
      <c r="M25" s="232"/>
      <c r="N25" s="232"/>
      <c r="O25" s="187"/>
      <c r="P25" s="278"/>
      <c r="Q25" s="250"/>
      <c r="R25" s="250"/>
      <c r="S25" s="315"/>
      <c r="V25" s="238"/>
    </row>
    <row r="26" spans="1:26" x14ac:dyDescent="0.35">
      <c r="A26" s="197"/>
      <c r="B26" s="241"/>
      <c r="C26" s="81" t="s">
        <v>304</v>
      </c>
      <c r="D26" s="108" t="s">
        <v>281</v>
      </c>
      <c r="E26" s="254"/>
      <c r="F26" s="241"/>
      <c r="G26" s="241"/>
      <c r="H26" s="241"/>
      <c r="I26" s="232"/>
      <c r="J26" s="232"/>
      <c r="K26" s="232"/>
      <c r="L26" s="232"/>
      <c r="M26" s="232"/>
      <c r="N26" s="232"/>
      <c r="O26" s="187"/>
      <c r="P26" s="278"/>
      <c r="Q26" s="250"/>
      <c r="R26" s="250"/>
      <c r="S26" s="315"/>
      <c r="V26" s="238"/>
    </row>
    <row r="27" spans="1:26" x14ac:dyDescent="0.35">
      <c r="A27" s="197"/>
      <c r="B27" s="241"/>
      <c r="C27" s="81" t="s">
        <v>305</v>
      </c>
      <c r="D27" s="108" t="s">
        <v>289</v>
      </c>
      <c r="E27" s="254"/>
      <c r="F27" s="241"/>
      <c r="G27" s="241"/>
      <c r="H27" s="241"/>
      <c r="I27" s="232"/>
      <c r="J27" s="232"/>
      <c r="K27" s="232"/>
      <c r="L27" s="232"/>
      <c r="M27" s="232"/>
      <c r="N27" s="232"/>
      <c r="O27" s="187"/>
      <c r="P27" s="278"/>
      <c r="Q27" s="250"/>
      <c r="R27" s="250"/>
      <c r="S27" s="315"/>
      <c r="V27" s="238"/>
    </row>
    <row r="28" spans="1:26" x14ac:dyDescent="0.35">
      <c r="A28" s="197"/>
      <c r="B28" s="241"/>
      <c r="C28" s="81" t="s">
        <v>306</v>
      </c>
      <c r="D28" s="108" t="s">
        <v>289</v>
      </c>
      <c r="E28" s="254"/>
      <c r="F28" s="241"/>
      <c r="G28" s="241"/>
      <c r="H28" s="241"/>
      <c r="I28" s="232"/>
      <c r="J28" s="232"/>
      <c r="K28" s="232"/>
      <c r="L28" s="232"/>
      <c r="M28" s="232"/>
      <c r="N28" s="232"/>
      <c r="O28" s="187"/>
      <c r="P28" s="278"/>
      <c r="Q28" s="250"/>
      <c r="R28" s="250"/>
      <c r="S28" s="315"/>
      <c r="V28" s="238"/>
    </row>
    <row r="29" spans="1:26" ht="29.15" customHeight="1" x14ac:dyDescent="0.35">
      <c r="A29" s="197"/>
      <c r="B29" s="241"/>
      <c r="C29" s="81" t="s">
        <v>307</v>
      </c>
      <c r="D29" s="108" t="s">
        <v>289</v>
      </c>
      <c r="E29" s="254"/>
      <c r="F29" s="241"/>
      <c r="G29" s="241"/>
      <c r="H29" s="241"/>
      <c r="I29" s="232"/>
      <c r="J29" s="232"/>
      <c r="K29" s="232"/>
      <c r="L29" s="232"/>
      <c r="M29" s="232"/>
      <c r="N29" s="232"/>
      <c r="O29" s="187"/>
      <c r="P29" s="278"/>
      <c r="Q29" s="250"/>
      <c r="R29" s="250"/>
      <c r="S29" s="315"/>
      <c r="V29" s="238"/>
    </row>
    <row r="30" spans="1:26" x14ac:dyDescent="0.35">
      <c r="A30" s="197"/>
      <c r="B30" s="241"/>
      <c r="C30" s="81" t="s">
        <v>308</v>
      </c>
      <c r="D30" s="108" t="s">
        <v>289</v>
      </c>
      <c r="E30" s="254"/>
      <c r="F30" s="241"/>
      <c r="G30" s="241"/>
      <c r="H30" s="241"/>
      <c r="I30" s="232"/>
      <c r="J30" s="232"/>
      <c r="K30" s="232"/>
      <c r="L30" s="232"/>
      <c r="M30" s="232"/>
      <c r="N30" s="232"/>
      <c r="O30" s="187"/>
      <c r="P30" s="278"/>
      <c r="Q30" s="250"/>
      <c r="R30" s="250"/>
      <c r="S30" s="315"/>
      <c r="V30" s="238"/>
    </row>
    <row r="31" spans="1:26" ht="29.5" thickBot="1" x14ac:dyDescent="0.4">
      <c r="A31" s="198"/>
      <c r="B31" s="242"/>
      <c r="C31" s="123" t="s">
        <v>309</v>
      </c>
      <c r="D31" s="108" t="s">
        <v>289</v>
      </c>
      <c r="E31" s="255"/>
      <c r="F31" s="242"/>
      <c r="G31" s="242"/>
      <c r="H31" s="242"/>
      <c r="I31" s="248"/>
      <c r="J31" s="248"/>
      <c r="K31" s="248"/>
      <c r="L31" s="248"/>
      <c r="M31" s="248"/>
      <c r="N31" s="248"/>
      <c r="O31" s="247"/>
      <c r="P31" s="279"/>
      <c r="Q31" s="251"/>
      <c r="R31" s="251"/>
      <c r="S31" s="315"/>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0</v>
      </c>
      <c r="H32" s="240">
        <f ca="1">COUNTIFS(INDIRECT("RAG!$C$"&amp;$V12&amp;":$BB$"&amp;$V12),H$11,RAG!$C$3:$BB$3,$B32)</f>
        <v>4</v>
      </c>
      <c r="I32" s="231" t="s">
        <v>282</v>
      </c>
      <c r="J32" s="231" t="s">
        <v>335</v>
      </c>
      <c r="K32" s="231" t="s">
        <v>284</v>
      </c>
      <c r="L32" s="231" t="s">
        <v>285</v>
      </c>
      <c r="M32" s="231" t="s">
        <v>286</v>
      </c>
      <c r="N32" s="231" t="s">
        <v>261</v>
      </c>
      <c r="O32" s="246" t="s">
        <v>487</v>
      </c>
      <c r="P32" s="277" t="s">
        <v>281</v>
      </c>
      <c r="Q32" s="249"/>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32"/>
      <c r="J33" s="232"/>
      <c r="K33" s="232"/>
      <c r="L33" s="232"/>
      <c r="M33" s="232"/>
      <c r="N33" s="232"/>
      <c r="O33" s="187"/>
      <c r="P33" s="278"/>
      <c r="Q33" s="250"/>
      <c r="R33" s="235"/>
      <c r="S33" s="293"/>
      <c r="V33" s="238"/>
    </row>
    <row r="34" spans="1:26" x14ac:dyDescent="0.35">
      <c r="A34" s="197"/>
      <c r="B34" s="241"/>
      <c r="C34" s="125" t="s">
        <v>314</v>
      </c>
      <c r="D34" s="108" t="s">
        <v>281</v>
      </c>
      <c r="E34" s="254"/>
      <c r="F34" s="241"/>
      <c r="G34" s="241"/>
      <c r="H34" s="241"/>
      <c r="I34" s="232"/>
      <c r="J34" s="232"/>
      <c r="K34" s="232"/>
      <c r="L34" s="232"/>
      <c r="M34" s="232"/>
      <c r="N34" s="232"/>
      <c r="O34" s="187"/>
      <c r="P34" s="278"/>
      <c r="Q34" s="250"/>
      <c r="R34" s="235"/>
      <c r="S34" s="293"/>
      <c r="V34" s="238"/>
    </row>
    <row r="35" spans="1:26" ht="30" customHeight="1" x14ac:dyDescent="0.35">
      <c r="A35" s="197"/>
      <c r="B35" s="241"/>
      <c r="C35" s="125" t="s">
        <v>315</v>
      </c>
      <c r="D35" s="108" t="s">
        <v>289</v>
      </c>
      <c r="E35" s="254"/>
      <c r="F35" s="241"/>
      <c r="G35" s="241"/>
      <c r="H35" s="241"/>
      <c r="I35" s="232"/>
      <c r="J35" s="232"/>
      <c r="K35" s="232"/>
      <c r="L35" s="232"/>
      <c r="M35" s="232"/>
      <c r="N35" s="232"/>
      <c r="O35" s="187"/>
      <c r="P35" s="278"/>
      <c r="Q35" s="250"/>
      <c r="R35" s="235"/>
      <c r="S35" s="293"/>
      <c r="V35" s="238"/>
    </row>
    <row r="36" spans="1:26" x14ac:dyDescent="0.35">
      <c r="A36" s="197"/>
      <c r="B36" s="241"/>
      <c r="C36" s="125" t="s">
        <v>316</v>
      </c>
      <c r="D36" s="108" t="s">
        <v>281</v>
      </c>
      <c r="E36" s="254"/>
      <c r="F36" s="241"/>
      <c r="G36" s="241"/>
      <c r="H36" s="241"/>
      <c r="I36" s="232"/>
      <c r="J36" s="232"/>
      <c r="K36" s="232"/>
      <c r="L36" s="232"/>
      <c r="M36" s="232"/>
      <c r="N36" s="232"/>
      <c r="O36" s="187"/>
      <c r="P36" s="278"/>
      <c r="Q36" s="250"/>
      <c r="R36" s="235"/>
      <c r="S36" s="293"/>
      <c r="V36" s="238"/>
    </row>
    <row r="37" spans="1:26" x14ac:dyDescent="0.35">
      <c r="A37" s="197"/>
      <c r="B37" s="241"/>
      <c r="C37" s="125" t="s">
        <v>317</v>
      </c>
      <c r="D37" s="108" t="s">
        <v>289</v>
      </c>
      <c r="E37" s="254"/>
      <c r="F37" s="241"/>
      <c r="G37" s="241"/>
      <c r="H37" s="241"/>
      <c r="I37" s="232"/>
      <c r="J37" s="232"/>
      <c r="K37" s="232"/>
      <c r="L37" s="232"/>
      <c r="M37" s="232"/>
      <c r="N37" s="232"/>
      <c r="O37" s="187"/>
      <c r="P37" s="278"/>
      <c r="Q37" s="250"/>
      <c r="R37" s="235"/>
      <c r="S37" s="293"/>
      <c r="V37" s="238"/>
    </row>
    <row r="38" spans="1:26" x14ac:dyDescent="0.35">
      <c r="A38" s="197"/>
      <c r="B38" s="241"/>
      <c r="C38" s="125" t="s">
        <v>318</v>
      </c>
      <c r="D38" s="108" t="s">
        <v>289</v>
      </c>
      <c r="E38" s="254"/>
      <c r="F38" s="241"/>
      <c r="G38" s="241"/>
      <c r="H38" s="241"/>
      <c r="I38" s="232"/>
      <c r="J38" s="232"/>
      <c r="K38" s="232"/>
      <c r="L38" s="232"/>
      <c r="M38" s="232"/>
      <c r="N38" s="232"/>
      <c r="O38" s="187"/>
      <c r="P38" s="278"/>
      <c r="Q38" s="250"/>
      <c r="R38" s="235"/>
      <c r="S38" s="293"/>
      <c r="V38" s="238"/>
    </row>
    <row r="39" spans="1:26" ht="15" thickBot="1" x14ac:dyDescent="0.4">
      <c r="A39" s="198"/>
      <c r="B39" s="242"/>
      <c r="C39" s="126" t="s">
        <v>319</v>
      </c>
      <c r="D39" s="108" t="s">
        <v>289</v>
      </c>
      <c r="E39" s="255"/>
      <c r="F39" s="242"/>
      <c r="G39" s="242"/>
      <c r="H39" s="242"/>
      <c r="I39" s="248"/>
      <c r="J39" s="248"/>
      <c r="K39" s="248"/>
      <c r="L39" s="248"/>
      <c r="M39" s="248"/>
      <c r="N39" s="248"/>
      <c r="O39" s="247"/>
      <c r="P39" s="279"/>
      <c r="Q39" s="251"/>
      <c r="R39" s="258"/>
      <c r="S39" s="293"/>
      <c r="V39" s="252"/>
    </row>
    <row r="40" spans="1:26" ht="14.5" customHeight="1" x14ac:dyDescent="0.35">
      <c r="A40" s="196" t="s">
        <v>77</v>
      </c>
      <c r="B40" s="240" t="s">
        <v>99</v>
      </c>
      <c r="C40" s="122" t="s">
        <v>320</v>
      </c>
      <c r="D40" s="119" t="s">
        <v>281</v>
      </c>
      <c r="E40" s="253" t="s">
        <v>281</v>
      </c>
      <c r="F40" s="240">
        <f ca="1">COUNTIFS(INDIRECT("RAG!$C$"&amp;$V12&amp;":$BB$"&amp;$V12),F$11,RAG!$C$3:$BB$3,$B40)</f>
        <v>0</v>
      </c>
      <c r="G40" s="240">
        <f ca="1">COUNTIFS(INDIRECT("RAG!$C$"&amp;$V12&amp;":$BB$"&amp;$V12),G$11,RAG!$C$3:$BB$3,$B40)</f>
        <v>1</v>
      </c>
      <c r="H40" s="240">
        <f ca="1">COUNTIFS(INDIRECT("RAG!$C$"&amp;$V12&amp;":$BB$"&amp;$V12),H$11,RAG!$C$3:$BB$3,$B40)</f>
        <v>1</v>
      </c>
      <c r="I40" s="231" t="s">
        <v>282</v>
      </c>
      <c r="J40" s="231" t="s">
        <v>283</v>
      </c>
      <c r="K40" s="231" t="s">
        <v>321</v>
      </c>
      <c r="L40" s="231" t="s">
        <v>285</v>
      </c>
      <c r="M40" s="231" t="s">
        <v>286</v>
      </c>
      <c r="N40" s="231" t="s">
        <v>261</v>
      </c>
      <c r="O40" s="246" t="s">
        <v>924</v>
      </c>
      <c r="P40" s="277" t="s">
        <v>281</v>
      </c>
      <c r="Q40" s="249"/>
      <c r="R40" s="234" t="s">
        <v>757</v>
      </c>
      <c r="S40" s="293"/>
      <c r="V40" s="237"/>
      <c r="Z40" t="str">
        <f>IF(R40&gt;0,B40&amp;":"&amp;R40&amp;"
","")</f>
        <v xml:space="preserve">IIA5:Local Plan Policy HO5 Genuinely Affordable Housing requires sites over 10 units to provide 35-50% affordable housing, where possible.
</v>
      </c>
    </row>
    <row r="41" spans="1:26" ht="29" x14ac:dyDescent="0.35">
      <c r="A41" s="197"/>
      <c r="B41" s="241"/>
      <c r="C41" s="81" t="s">
        <v>322</v>
      </c>
      <c r="D41" s="108" t="s">
        <v>289</v>
      </c>
      <c r="E41" s="254"/>
      <c r="F41" s="241"/>
      <c r="G41" s="241"/>
      <c r="H41" s="241"/>
      <c r="I41" s="232"/>
      <c r="J41" s="232"/>
      <c r="K41" s="232"/>
      <c r="L41" s="232"/>
      <c r="M41" s="232"/>
      <c r="N41" s="232"/>
      <c r="O41" s="187"/>
      <c r="P41" s="278"/>
      <c r="Q41" s="250"/>
      <c r="R41" s="235"/>
      <c r="S41" s="293"/>
      <c r="V41" s="238"/>
    </row>
    <row r="42" spans="1:26" x14ac:dyDescent="0.35">
      <c r="A42" s="197"/>
      <c r="B42" s="241"/>
      <c r="C42" s="81" t="s">
        <v>323</v>
      </c>
      <c r="D42" s="108" t="s">
        <v>281</v>
      </c>
      <c r="E42" s="254"/>
      <c r="F42" s="241"/>
      <c r="G42" s="241"/>
      <c r="H42" s="241"/>
      <c r="I42" s="232"/>
      <c r="J42" s="232"/>
      <c r="K42" s="232"/>
      <c r="L42" s="232"/>
      <c r="M42" s="232"/>
      <c r="N42" s="232"/>
      <c r="O42" s="187"/>
      <c r="P42" s="278"/>
      <c r="Q42" s="250"/>
      <c r="R42" s="235"/>
      <c r="S42" s="293"/>
      <c r="V42" s="238"/>
    </row>
    <row r="43" spans="1:26" ht="29" x14ac:dyDescent="0.35">
      <c r="A43" s="197"/>
      <c r="B43" s="241"/>
      <c r="C43" s="81" t="s">
        <v>324</v>
      </c>
      <c r="D43" s="108" t="s">
        <v>289</v>
      </c>
      <c r="E43" s="254"/>
      <c r="F43" s="241"/>
      <c r="G43" s="241"/>
      <c r="H43" s="241"/>
      <c r="I43" s="232"/>
      <c r="J43" s="232"/>
      <c r="K43" s="232"/>
      <c r="L43" s="232"/>
      <c r="M43" s="232"/>
      <c r="N43" s="232"/>
      <c r="O43" s="187"/>
      <c r="P43" s="278"/>
      <c r="Q43" s="250"/>
      <c r="R43" s="235"/>
      <c r="S43" s="293"/>
      <c r="V43" s="238"/>
    </row>
    <row r="44" spans="1:26" ht="43.5" x14ac:dyDescent="0.35">
      <c r="A44" s="197"/>
      <c r="B44" s="241"/>
      <c r="C44" s="81" t="s">
        <v>325</v>
      </c>
      <c r="D44" s="108" t="s">
        <v>289</v>
      </c>
      <c r="E44" s="254"/>
      <c r="F44" s="241"/>
      <c r="G44" s="241"/>
      <c r="H44" s="241"/>
      <c r="I44" s="232"/>
      <c r="J44" s="232"/>
      <c r="K44" s="232"/>
      <c r="L44" s="232"/>
      <c r="M44" s="232"/>
      <c r="N44" s="232"/>
      <c r="O44" s="187"/>
      <c r="P44" s="278"/>
      <c r="Q44" s="250"/>
      <c r="R44" s="235"/>
      <c r="S44" s="293"/>
      <c r="V44" s="238"/>
    </row>
    <row r="45" spans="1:26" ht="29.5" thickBot="1" x14ac:dyDescent="0.4">
      <c r="A45" s="198"/>
      <c r="B45" s="242"/>
      <c r="C45" s="123" t="s">
        <v>326</v>
      </c>
      <c r="D45" s="108" t="s">
        <v>289</v>
      </c>
      <c r="E45" s="255"/>
      <c r="F45" s="242"/>
      <c r="G45" s="242"/>
      <c r="H45" s="242"/>
      <c r="I45" s="248"/>
      <c r="J45" s="248"/>
      <c r="K45" s="248"/>
      <c r="L45" s="248"/>
      <c r="M45" s="248"/>
      <c r="N45" s="248"/>
      <c r="O45" s="247"/>
      <c r="P45" s="279"/>
      <c r="Q45" s="251"/>
      <c r="R45" s="258"/>
      <c r="S45" s="293"/>
      <c r="V45" s="252"/>
    </row>
    <row r="46" spans="1:26" ht="29" x14ac:dyDescent="0.35">
      <c r="A46" s="196" t="s">
        <v>80</v>
      </c>
      <c r="B46" s="240" t="s">
        <v>100</v>
      </c>
      <c r="C46" s="122" t="s">
        <v>327</v>
      </c>
      <c r="D46" s="119" t="s">
        <v>281</v>
      </c>
      <c r="E46" s="253" t="s">
        <v>281</v>
      </c>
      <c r="F46" s="240">
        <f ca="1">COUNTIFS(INDIRECT("RAG!$C$"&amp;$V12&amp;":$BB$"&amp;$V12),F$11,RAG!$C$3:$BB$3,$B46)</f>
        <v>0</v>
      </c>
      <c r="G46" s="240">
        <f ca="1">COUNTIFS(INDIRECT("RAG!$C$"&amp;$V12&amp;":$BB$"&amp;$V12),G$11,RAG!$C$3:$BB$3,$B46)</f>
        <v>0</v>
      </c>
      <c r="H46" s="240">
        <f ca="1">COUNTIFS(INDIRECT("RAG!$C$"&amp;$V12&amp;":$BB$"&amp;$V12),H$11,RAG!$C$3:$BB$3,$B46)</f>
        <v>7</v>
      </c>
      <c r="I46" s="231" t="s">
        <v>282</v>
      </c>
      <c r="J46" s="231" t="s">
        <v>335</v>
      </c>
      <c r="K46" s="231" t="s">
        <v>284</v>
      </c>
      <c r="L46" s="231" t="s">
        <v>285</v>
      </c>
      <c r="M46" s="231" t="s">
        <v>286</v>
      </c>
      <c r="N46" s="231" t="s">
        <v>287</v>
      </c>
      <c r="O46" s="246" t="s">
        <v>925</v>
      </c>
      <c r="P46" s="277" t="s">
        <v>289</v>
      </c>
      <c r="Q46" s="249"/>
      <c r="R46" s="249" t="s">
        <v>312</v>
      </c>
      <c r="S46" s="293"/>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54"/>
      <c r="F47" s="241"/>
      <c r="G47" s="241"/>
      <c r="H47" s="241"/>
      <c r="I47" s="232"/>
      <c r="J47" s="232"/>
      <c r="K47" s="232"/>
      <c r="L47" s="232"/>
      <c r="M47" s="232"/>
      <c r="N47" s="232"/>
      <c r="O47" s="187"/>
      <c r="P47" s="278"/>
      <c r="Q47" s="250"/>
      <c r="R47" s="250"/>
      <c r="S47" s="293"/>
      <c r="V47" s="238"/>
    </row>
    <row r="48" spans="1:26" x14ac:dyDescent="0.35">
      <c r="A48" s="197"/>
      <c r="B48" s="241"/>
      <c r="C48" s="81" t="s">
        <v>329</v>
      </c>
      <c r="D48" s="108" t="s">
        <v>281</v>
      </c>
      <c r="E48" s="254"/>
      <c r="F48" s="241"/>
      <c r="G48" s="241"/>
      <c r="H48" s="241"/>
      <c r="I48" s="232"/>
      <c r="J48" s="232"/>
      <c r="K48" s="232"/>
      <c r="L48" s="232"/>
      <c r="M48" s="232"/>
      <c r="N48" s="232"/>
      <c r="O48" s="187"/>
      <c r="P48" s="278"/>
      <c r="Q48" s="250"/>
      <c r="R48" s="250"/>
      <c r="S48" s="293"/>
      <c r="V48" s="238"/>
    </row>
    <row r="49" spans="1:26" ht="14.5" customHeight="1" x14ac:dyDescent="0.35">
      <c r="A49" s="197"/>
      <c r="B49" s="241"/>
      <c r="C49" s="81" t="s">
        <v>330</v>
      </c>
      <c r="D49" s="108" t="s">
        <v>289</v>
      </c>
      <c r="E49" s="254"/>
      <c r="F49" s="241"/>
      <c r="G49" s="241"/>
      <c r="H49" s="241"/>
      <c r="I49" s="232"/>
      <c r="J49" s="232"/>
      <c r="K49" s="232"/>
      <c r="L49" s="232"/>
      <c r="M49" s="232"/>
      <c r="N49" s="232"/>
      <c r="O49" s="187"/>
      <c r="P49" s="278"/>
      <c r="Q49" s="250"/>
      <c r="R49" s="250"/>
      <c r="S49" s="293"/>
      <c r="V49" s="238"/>
    </row>
    <row r="50" spans="1:26" ht="87.65" customHeight="1" thickBot="1" x14ac:dyDescent="0.4">
      <c r="A50" s="198"/>
      <c r="B50" s="242"/>
      <c r="C50" s="123" t="s">
        <v>331</v>
      </c>
      <c r="D50" s="108" t="s">
        <v>289</v>
      </c>
      <c r="E50" s="255"/>
      <c r="F50" s="242"/>
      <c r="G50" s="242"/>
      <c r="H50" s="242"/>
      <c r="I50" s="248"/>
      <c r="J50" s="248"/>
      <c r="K50" s="248"/>
      <c r="L50" s="248"/>
      <c r="M50" s="248"/>
      <c r="N50" s="248"/>
      <c r="O50" s="247"/>
      <c r="P50" s="279"/>
      <c r="Q50" s="251"/>
      <c r="R50" s="251"/>
      <c r="S50" s="293"/>
      <c r="V50" s="252"/>
    </row>
    <row r="51" spans="1:26" ht="43.5" x14ac:dyDescent="0.35">
      <c r="A51" s="196" t="s">
        <v>81</v>
      </c>
      <c r="B51" s="240" t="s">
        <v>101</v>
      </c>
      <c r="C51" s="122" t="s">
        <v>332</v>
      </c>
      <c r="D51" s="119" t="s">
        <v>281</v>
      </c>
      <c r="E51" s="253" t="s">
        <v>281</v>
      </c>
      <c r="F51" s="240">
        <f ca="1">COUNTIFS(INDIRECT("RAG!$C$"&amp;$V12&amp;":$BB$"&amp;$V12),F$11,RAG!$C$3:$BB$3,$B51)</f>
        <v>1</v>
      </c>
      <c r="G51" s="240">
        <f ca="1">COUNTIFS(INDIRECT("RAG!$C$"&amp;$V12&amp;":$BB$"&amp;$V12),G$11,RAG!$C$3:$BB$3,$B51)</f>
        <v>1</v>
      </c>
      <c r="H51" s="240">
        <f ca="1">COUNTIFS(INDIRECT("RAG!$C$"&amp;$V12&amp;":$BB$"&amp;$V12),H$11,RAG!$C$3:$BB$3,$B51)</f>
        <v>2</v>
      </c>
      <c r="I51" s="231" t="s">
        <v>231</v>
      </c>
      <c r="J51" s="231" t="s">
        <v>231</v>
      </c>
      <c r="K51" s="231" t="s">
        <v>231</v>
      </c>
      <c r="L51" s="231" t="s">
        <v>231</v>
      </c>
      <c r="M51" s="231" t="s">
        <v>231</v>
      </c>
      <c r="N51" s="231" t="s">
        <v>262</v>
      </c>
      <c r="O51" s="246" t="s">
        <v>858</v>
      </c>
      <c r="P51" s="231" t="s">
        <v>281</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95.5" customHeight="1" thickBot="1" x14ac:dyDescent="0.4">
      <c r="A52" s="198"/>
      <c r="B52" s="242"/>
      <c r="C52" s="123" t="s">
        <v>333</v>
      </c>
      <c r="D52" s="108" t="s">
        <v>281</v>
      </c>
      <c r="E52" s="255"/>
      <c r="F52" s="242"/>
      <c r="G52" s="242"/>
      <c r="H52" s="242"/>
      <c r="I52" s="248"/>
      <c r="J52" s="248"/>
      <c r="K52" s="248"/>
      <c r="L52" s="248"/>
      <c r="M52" s="248"/>
      <c r="N52" s="248"/>
      <c r="O52" s="247"/>
      <c r="P52" s="248"/>
      <c r="Q52" s="258"/>
      <c r="R52" s="258"/>
      <c r="S52" s="293"/>
      <c r="V52" s="252"/>
    </row>
    <row r="53" spans="1:26" ht="29" x14ac:dyDescent="0.35">
      <c r="A53" s="196" t="s">
        <v>83</v>
      </c>
      <c r="B53" s="240" t="s">
        <v>102</v>
      </c>
      <c r="C53" s="119" t="s">
        <v>334</v>
      </c>
      <c r="D53" s="119" t="s">
        <v>289</v>
      </c>
      <c r="E53" s="265" t="s">
        <v>281</v>
      </c>
      <c r="F53" s="259">
        <f ca="1">COUNTIFS(INDIRECT("RAG!$C$"&amp;$V12&amp;":$BB$"&amp;$V12),F$11,RAG!$C$3:$BB$3,$B53)</f>
        <v>0</v>
      </c>
      <c r="G53" s="259">
        <f ca="1">COUNTIFS(INDIRECT("RAG!$C$"&amp;$V12&amp;":$BB$"&amp;$V12),G$11,RAG!$C$3:$BB$3,$B53)</f>
        <v>1</v>
      </c>
      <c r="H53" s="259">
        <f ca="1">COUNTIFS(INDIRECT("RAG!$C$"&amp;$V12&amp;":$BB$"&amp;$V12),H$11,RAG!$C$3:$BB$3,$B53)</f>
        <v>0</v>
      </c>
      <c r="I53" s="231" t="s">
        <v>282</v>
      </c>
      <c r="J53" s="231" t="s">
        <v>335</v>
      </c>
      <c r="K53" s="231" t="s">
        <v>284</v>
      </c>
      <c r="L53" s="231" t="s">
        <v>285</v>
      </c>
      <c r="M53" s="231" t="s">
        <v>286</v>
      </c>
      <c r="N53" s="231" t="s">
        <v>261</v>
      </c>
      <c r="O53" s="246" t="s">
        <v>527</v>
      </c>
      <c r="P53" s="231" t="s">
        <v>289</v>
      </c>
      <c r="Q53" s="249"/>
      <c r="R53" s="234" t="s">
        <v>447</v>
      </c>
      <c r="S53" s="292"/>
      <c r="V53" s="237"/>
      <c r="Z53" t="str">
        <f>IF(R53&gt;0,B53&amp;":"&amp;R53&amp;"
","")</f>
        <v xml:space="preserve">IIA8:Local Plan Policy CN2: Energy Infrastructure provides enhancement as electric vehicle charging must be provided on site, if car parking is proposed.
</v>
      </c>
    </row>
    <row r="54" spans="1:26" x14ac:dyDescent="0.35">
      <c r="A54" s="197"/>
      <c r="B54" s="241"/>
      <c r="C54" s="108" t="s">
        <v>336</v>
      </c>
      <c r="D54" s="108" t="s">
        <v>281</v>
      </c>
      <c r="E54" s="266"/>
      <c r="F54" s="260"/>
      <c r="G54" s="260"/>
      <c r="H54" s="260"/>
      <c r="I54" s="232"/>
      <c r="J54" s="232"/>
      <c r="K54" s="232"/>
      <c r="L54" s="232"/>
      <c r="M54" s="232"/>
      <c r="N54" s="232"/>
      <c r="O54" s="187"/>
      <c r="P54" s="232"/>
      <c r="Q54" s="250"/>
      <c r="R54" s="235"/>
      <c r="S54" s="292"/>
      <c r="V54" s="238"/>
    </row>
    <row r="55" spans="1:26" x14ac:dyDescent="0.35">
      <c r="A55" s="197"/>
      <c r="B55" s="241"/>
      <c r="C55" s="127" t="s">
        <v>337</v>
      </c>
      <c r="D55" s="108" t="s">
        <v>289</v>
      </c>
      <c r="E55" s="266"/>
      <c r="F55" s="260"/>
      <c r="G55" s="260"/>
      <c r="H55" s="260"/>
      <c r="I55" s="232"/>
      <c r="J55" s="232"/>
      <c r="K55" s="232"/>
      <c r="L55" s="232"/>
      <c r="M55" s="232"/>
      <c r="N55" s="232"/>
      <c r="O55" s="187"/>
      <c r="P55" s="232"/>
      <c r="Q55" s="250"/>
      <c r="R55" s="235"/>
      <c r="S55" s="292"/>
      <c r="V55" s="238"/>
    </row>
    <row r="56" spans="1:26" x14ac:dyDescent="0.35">
      <c r="A56" s="197"/>
      <c r="B56" s="241"/>
      <c r="C56" s="108" t="s">
        <v>338</v>
      </c>
      <c r="D56" s="108" t="s">
        <v>289</v>
      </c>
      <c r="E56" s="266"/>
      <c r="F56" s="260"/>
      <c r="G56" s="260"/>
      <c r="H56" s="260"/>
      <c r="I56" s="232"/>
      <c r="J56" s="232"/>
      <c r="K56" s="232"/>
      <c r="L56" s="232"/>
      <c r="M56" s="232"/>
      <c r="N56" s="232"/>
      <c r="O56" s="187"/>
      <c r="P56" s="232"/>
      <c r="Q56" s="250"/>
      <c r="R56" s="235"/>
      <c r="S56" s="292"/>
      <c r="V56" s="238"/>
    </row>
    <row r="57" spans="1:26" ht="112" customHeight="1" thickBot="1" x14ac:dyDescent="0.4">
      <c r="A57" s="198"/>
      <c r="B57" s="242"/>
      <c r="C57" s="121" t="s">
        <v>339</v>
      </c>
      <c r="D57" s="108" t="s">
        <v>281</v>
      </c>
      <c r="E57" s="267"/>
      <c r="F57" s="261"/>
      <c r="G57" s="261"/>
      <c r="H57" s="261"/>
      <c r="I57" s="248"/>
      <c r="J57" s="248"/>
      <c r="K57" s="248"/>
      <c r="L57" s="248"/>
      <c r="M57" s="248"/>
      <c r="N57" s="248"/>
      <c r="O57" s="247"/>
      <c r="P57" s="248"/>
      <c r="Q57" s="251"/>
      <c r="R57" s="258"/>
      <c r="S57" s="292"/>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0</v>
      </c>
      <c r="H58" s="259">
        <f ca="1">COUNTIFS(INDIRECT("RAG!$C$"&amp;$V12&amp;":$BB$"&amp;$V12),H$11,RAG!$C$3:$BB$3,$B58)</f>
        <v>2</v>
      </c>
      <c r="I58" s="231" t="s">
        <v>282</v>
      </c>
      <c r="J58" s="231" t="s">
        <v>335</v>
      </c>
      <c r="K58" s="231" t="s">
        <v>284</v>
      </c>
      <c r="L58" s="231" t="s">
        <v>285</v>
      </c>
      <c r="M58" s="231" t="s">
        <v>286</v>
      </c>
      <c r="N58" s="231" t="s">
        <v>261</v>
      </c>
      <c r="O58" s="246" t="s">
        <v>565</v>
      </c>
      <c r="P58" s="231" t="s">
        <v>289</v>
      </c>
      <c r="Q58" s="249"/>
      <c r="R58" s="234"/>
      <c r="S58" s="293"/>
      <c r="V58" s="237"/>
      <c r="Z58" t="str">
        <f>IF(R58&gt;0,B58&amp;":"&amp;R58&amp;"
","")</f>
        <v/>
      </c>
    </row>
    <row r="59" spans="1:26" ht="14.5" customHeight="1" x14ac:dyDescent="0.35">
      <c r="A59" s="197"/>
      <c r="B59" s="241"/>
      <c r="C59" s="109" t="s">
        <v>341</v>
      </c>
      <c r="D59" s="108" t="s">
        <v>289</v>
      </c>
      <c r="E59" s="266"/>
      <c r="F59" s="260"/>
      <c r="G59" s="260"/>
      <c r="H59" s="260"/>
      <c r="I59" s="232"/>
      <c r="J59" s="232"/>
      <c r="K59" s="232"/>
      <c r="L59" s="232"/>
      <c r="M59" s="232"/>
      <c r="N59" s="232"/>
      <c r="O59" s="187"/>
      <c r="P59" s="232"/>
      <c r="Q59" s="250"/>
      <c r="R59" s="235"/>
      <c r="S59" s="293"/>
      <c r="V59" s="238"/>
    </row>
    <row r="60" spans="1:26" ht="29.5" thickBot="1" x14ac:dyDescent="0.4">
      <c r="A60" s="198"/>
      <c r="B60" s="242"/>
      <c r="C60" s="129" t="s">
        <v>342</v>
      </c>
      <c r="D60" s="108" t="s">
        <v>289</v>
      </c>
      <c r="E60" s="267"/>
      <c r="F60" s="261"/>
      <c r="G60" s="261"/>
      <c r="H60" s="261"/>
      <c r="I60" s="248"/>
      <c r="J60" s="248"/>
      <c r="K60" s="248"/>
      <c r="L60" s="248"/>
      <c r="M60" s="248"/>
      <c r="N60" s="248"/>
      <c r="O60" s="247"/>
      <c r="P60" s="248"/>
      <c r="Q60" s="251"/>
      <c r="R60" s="258"/>
      <c r="S60" s="293"/>
      <c r="V60" s="252"/>
    </row>
    <row r="61" spans="1:26" ht="14.5" customHeight="1" x14ac:dyDescent="0.35">
      <c r="A61" s="196" t="s">
        <v>85</v>
      </c>
      <c r="B61" s="240" t="s">
        <v>104</v>
      </c>
      <c r="C61" s="119" t="s">
        <v>343</v>
      </c>
      <c r="D61" s="119" t="s">
        <v>281</v>
      </c>
      <c r="E61" s="265" t="s">
        <v>281</v>
      </c>
      <c r="F61" s="259">
        <f ca="1">COUNTIFS(INDIRECT("RAG!$C$"&amp;$V12&amp;":$BB$"&amp;$V12),F$11,RAG!$C$3:$BB$3,$B61)</f>
        <v>0</v>
      </c>
      <c r="G61" s="259">
        <f ca="1">COUNTIFS(INDIRECT("RAG!$C$"&amp;$V12&amp;":$BB$"&amp;$V12),G$11,RAG!$C$3:$BB$3,$B61)</f>
        <v>0</v>
      </c>
      <c r="H61" s="259">
        <f ca="1">COUNTIFS(INDIRECT("RAG!$C$"&amp;$V12&amp;":$BB$"&amp;$V12),H$11,RAG!$C$3:$BB$3,$B61)</f>
        <v>5</v>
      </c>
      <c r="I61" s="231" t="s">
        <v>282</v>
      </c>
      <c r="J61" s="231" t="s">
        <v>335</v>
      </c>
      <c r="K61" s="231" t="s">
        <v>284</v>
      </c>
      <c r="L61" s="231" t="s">
        <v>285</v>
      </c>
      <c r="M61" s="231" t="s">
        <v>286</v>
      </c>
      <c r="N61" s="231" t="s">
        <v>261</v>
      </c>
      <c r="O61" s="246" t="s">
        <v>667</v>
      </c>
      <c r="P61" s="231" t="s">
        <v>289</v>
      </c>
      <c r="Q61" s="271"/>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32"/>
      <c r="J62" s="232"/>
      <c r="K62" s="232"/>
      <c r="L62" s="232"/>
      <c r="M62" s="232"/>
      <c r="N62" s="232"/>
      <c r="O62" s="187"/>
      <c r="P62" s="232"/>
      <c r="Q62" s="272"/>
      <c r="R62" s="272"/>
      <c r="S62" s="293"/>
      <c r="V62" s="275"/>
    </row>
    <row r="63" spans="1:26" x14ac:dyDescent="0.35">
      <c r="A63" s="197"/>
      <c r="B63" s="241"/>
      <c r="C63" s="108" t="s">
        <v>345</v>
      </c>
      <c r="D63" s="108" t="s">
        <v>281</v>
      </c>
      <c r="E63" s="266"/>
      <c r="F63" s="260"/>
      <c r="G63" s="260"/>
      <c r="H63" s="260"/>
      <c r="I63" s="232"/>
      <c r="J63" s="232"/>
      <c r="K63" s="232"/>
      <c r="L63" s="232"/>
      <c r="M63" s="232"/>
      <c r="N63" s="232"/>
      <c r="O63" s="187"/>
      <c r="P63" s="232"/>
      <c r="Q63" s="272"/>
      <c r="R63" s="272"/>
      <c r="S63" s="293"/>
      <c r="V63" s="275"/>
    </row>
    <row r="64" spans="1:26" x14ac:dyDescent="0.35">
      <c r="A64" s="197"/>
      <c r="B64" s="241"/>
      <c r="C64" s="108" t="s">
        <v>346</v>
      </c>
      <c r="D64" s="108" t="s">
        <v>281</v>
      </c>
      <c r="E64" s="266"/>
      <c r="F64" s="260"/>
      <c r="G64" s="260"/>
      <c r="H64" s="260"/>
      <c r="I64" s="232"/>
      <c r="J64" s="232"/>
      <c r="K64" s="232"/>
      <c r="L64" s="232"/>
      <c r="M64" s="232"/>
      <c r="N64" s="232"/>
      <c r="O64" s="187"/>
      <c r="P64" s="232"/>
      <c r="Q64" s="272"/>
      <c r="R64" s="272"/>
      <c r="S64" s="293"/>
      <c r="V64" s="275"/>
    </row>
    <row r="65" spans="1:26" x14ac:dyDescent="0.35">
      <c r="A65" s="197"/>
      <c r="B65" s="241"/>
      <c r="C65" s="108" t="s">
        <v>347</v>
      </c>
      <c r="D65" s="108" t="s">
        <v>289</v>
      </c>
      <c r="E65" s="266"/>
      <c r="F65" s="260"/>
      <c r="G65" s="260"/>
      <c r="H65" s="260"/>
      <c r="I65" s="232"/>
      <c r="J65" s="232"/>
      <c r="K65" s="232"/>
      <c r="L65" s="232"/>
      <c r="M65" s="232"/>
      <c r="N65" s="232"/>
      <c r="O65" s="187"/>
      <c r="P65" s="232"/>
      <c r="Q65" s="272"/>
      <c r="R65" s="272"/>
      <c r="S65" s="293"/>
      <c r="V65" s="275"/>
    </row>
    <row r="66" spans="1:26" x14ac:dyDescent="0.35">
      <c r="A66" s="197"/>
      <c r="B66" s="241"/>
      <c r="C66" s="108" t="s">
        <v>348</v>
      </c>
      <c r="D66" s="108" t="s">
        <v>289</v>
      </c>
      <c r="E66" s="266"/>
      <c r="F66" s="260"/>
      <c r="G66" s="260"/>
      <c r="H66" s="260"/>
      <c r="I66" s="232"/>
      <c r="J66" s="232"/>
      <c r="K66" s="232"/>
      <c r="L66" s="232"/>
      <c r="M66" s="232"/>
      <c r="N66" s="232"/>
      <c r="O66" s="187"/>
      <c r="P66" s="232"/>
      <c r="Q66" s="272"/>
      <c r="R66" s="272"/>
      <c r="S66" s="293"/>
      <c r="V66" s="275"/>
    </row>
    <row r="67" spans="1:26" ht="29" x14ac:dyDescent="0.35">
      <c r="A67" s="197"/>
      <c r="B67" s="241"/>
      <c r="C67" s="108" t="s">
        <v>349</v>
      </c>
      <c r="D67" s="108" t="s">
        <v>289</v>
      </c>
      <c r="E67" s="266"/>
      <c r="F67" s="260"/>
      <c r="G67" s="260"/>
      <c r="H67" s="260"/>
      <c r="I67" s="232"/>
      <c r="J67" s="232"/>
      <c r="K67" s="232"/>
      <c r="L67" s="232"/>
      <c r="M67" s="232"/>
      <c r="N67" s="232"/>
      <c r="O67" s="187"/>
      <c r="P67" s="232"/>
      <c r="Q67" s="272"/>
      <c r="R67" s="272"/>
      <c r="S67" s="293"/>
      <c r="V67" s="275"/>
    </row>
    <row r="68" spans="1:26" ht="15" thickBot="1" x14ac:dyDescent="0.4">
      <c r="A68" s="198"/>
      <c r="B68" s="242"/>
      <c r="C68" s="121" t="s">
        <v>350</v>
      </c>
      <c r="D68" s="108" t="s">
        <v>281</v>
      </c>
      <c r="E68" s="267"/>
      <c r="F68" s="261"/>
      <c r="G68" s="261"/>
      <c r="H68" s="261"/>
      <c r="I68" s="248"/>
      <c r="J68" s="248"/>
      <c r="K68" s="248"/>
      <c r="L68" s="248"/>
      <c r="M68" s="248"/>
      <c r="N68" s="248"/>
      <c r="O68" s="247"/>
      <c r="P68" s="248"/>
      <c r="Q68" s="273"/>
      <c r="R68" s="273"/>
      <c r="S68" s="293"/>
      <c r="V68" s="276"/>
    </row>
    <row r="69" spans="1:26" x14ac:dyDescent="0.35">
      <c r="A69" s="196" t="s">
        <v>599</v>
      </c>
      <c r="B69" s="240" t="s">
        <v>105</v>
      </c>
      <c r="C69" s="124" t="s">
        <v>738</v>
      </c>
      <c r="D69" s="119" t="s">
        <v>281</v>
      </c>
      <c r="E69" s="265" t="s">
        <v>281</v>
      </c>
      <c r="F69" s="259">
        <f ca="1">COUNTIFS(INDIRECT("RAG!$C$"&amp;$V12&amp;":$BB$"&amp;$V12),F$11,RAG!$C$3:$BB$3,$B69)</f>
        <v>0</v>
      </c>
      <c r="G69" s="259">
        <f ca="1">COUNTIFS(INDIRECT("RAG!$C$"&amp;$V12&amp;":$BB$"&amp;$V12),G$11,RAG!$C$3:$BB$3,$B69)</f>
        <v>1</v>
      </c>
      <c r="H69" s="259">
        <f ca="1">COUNTIFS(INDIRECT("RAG!$C$"&amp;$V12&amp;":$BB$"&amp;$V12),H$11,RAG!$C$3:$BB$3,$B69)</f>
        <v>5</v>
      </c>
      <c r="I69" s="231" t="s">
        <v>282</v>
      </c>
      <c r="J69" s="231" t="s">
        <v>335</v>
      </c>
      <c r="K69" s="231" t="s">
        <v>284</v>
      </c>
      <c r="L69" s="231" t="s">
        <v>285</v>
      </c>
      <c r="M69" s="231" t="s">
        <v>286</v>
      </c>
      <c r="N69" s="231" t="s">
        <v>264</v>
      </c>
      <c r="O69" s="262" t="s">
        <v>926</v>
      </c>
      <c r="P69" s="231" t="s">
        <v>281</v>
      </c>
      <c r="Q69" s="234" t="s">
        <v>351</v>
      </c>
      <c r="R69" s="234"/>
      <c r="S69" s="293"/>
      <c r="V69" s="237"/>
      <c r="Z69" t="str">
        <f>IF(R69&gt;0,B69&amp;":"&amp;R69&amp;"
","")</f>
        <v/>
      </c>
    </row>
    <row r="70" spans="1:26" x14ac:dyDescent="0.35">
      <c r="A70" s="197"/>
      <c r="B70" s="241"/>
      <c r="C70" s="125" t="s">
        <v>352</v>
      </c>
      <c r="D70" s="108" t="s">
        <v>281</v>
      </c>
      <c r="E70" s="266"/>
      <c r="F70" s="260"/>
      <c r="G70" s="260"/>
      <c r="H70" s="260"/>
      <c r="I70" s="232"/>
      <c r="J70" s="232"/>
      <c r="K70" s="232"/>
      <c r="L70" s="232"/>
      <c r="M70" s="232"/>
      <c r="N70" s="232"/>
      <c r="O70" s="263"/>
      <c r="P70" s="232"/>
      <c r="Q70" s="235"/>
      <c r="R70" s="235"/>
      <c r="S70" s="293"/>
      <c r="V70" s="238"/>
    </row>
    <row r="71" spans="1:26" ht="29" x14ac:dyDescent="0.35">
      <c r="A71" s="197"/>
      <c r="B71" s="241"/>
      <c r="C71" s="125" t="s">
        <v>353</v>
      </c>
      <c r="D71" s="108" t="s">
        <v>289</v>
      </c>
      <c r="E71" s="266"/>
      <c r="F71" s="260"/>
      <c r="G71" s="260"/>
      <c r="H71" s="260"/>
      <c r="I71" s="232"/>
      <c r="J71" s="232"/>
      <c r="K71" s="232"/>
      <c r="L71" s="232"/>
      <c r="M71" s="232"/>
      <c r="N71" s="232"/>
      <c r="O71" s="263"/>
      <c r="P71" s="232"/>
      <c r="Q71" s="235"/>
      <c r="R71" s="235"/>
      <c r="S71" s="293"/>
      <c r="V71" s="238"/>
    </row>
    <row r="72" spans="1:26" x14ac:dyDescent="0.35">
      <c r="A72" s="197"/>
      <c r="B72" s="241"/>
      <c r="C72" s="125" t="s">
        <v>354</v>
      </c>
      <c r="D72" s="108" t="s">
        <v>289</v>
      </c>
      <c r="E72" s="266"/>
      <c r="F72" s="260"/>
      <c r="G72" s="260"/>
      <c r="H72" s="260"/>
      <c r="I72" s="232"/>
      <c r="J72" s="232"/>
      <c r="K72" s="232"/>
      <c r="L72" s="232"/>
      <c r="M72" s="232"/>
      <c r="N72" s="232"/>
      <c r="O72" s="263"/>
      <c r="P72" s="232"/>
      <c r="Q72" s="235"/>
      <c r="R72" s="235"/>
      <c r="S72" s="293"/>
      <c r="V72" s="238"/>
    </row>
    <row r="73" spans="1:26" x14ac:dyDescent="0.35">
      <c r="A73" s="197"/>
      <c r="B73" s="241"/>
      <c r="C73" s="125" t="s">
        <v>739</v>
      </c>
      <c r="D73" s="108" t="s">
        <v>289</v>
      </c>
      <c r="E73" s="266"/>
      <c r="F73" s="260"/>
      <c r="G73" s="260"/>
      <c r="H73" s="260"/>
      <c r="I73" s="232"/>
      <c r="J73" s="232"/>
      <c r="K73" s="232"/>
      <c r="L73" s="232"/>
      <c r="M73" s="232"/>
      <c r="N73" s="232"/>
      <c r="O73" s="263"/>
      <c r="P73" s="232"/>
      <c r="Q73" s="235"/>
      <c r="R73" s="235"/>
      <c r="S73" s="293"/>
      <c r="V73" s="238"/>
    </row>
    <row r="74" spans="1:26" x14ac:dyDescent="0.35">
      <c r="A74" s="197"/>
      <c r="B74" s="241"/>
      <c r="C74" s="125" t="s">
        <v>355</v>
      </c>
      <c r="D74" s="108" t="s">
        <v>289</v>
      </c>
      <c r="E74" s="266"/>
      <c r="F74" s="260"/>
      <c r="G74" s="260"/>
      <c r="H74" s="260"/>
      <c r="I74" s="232"/>
      <c r="J74" s="232"/>
      <c r="K74" s="232"/>
      <c r="L74" s="232"/>
      <c r="M74" s="232"/>
      <c r="N74" s="232"/>
      <c r="O74" s="263"/>
      <c r="P74" s="232"/>
      <c r="Q74" s="235"/>
      <c r="R74" s="235"/>
      <c r="S74" s="293"/>
      <c r="V74" s="238"/>
    </row>
    <row r="75" spans="1:26" ht="25" customHeight="1" thickBot="1" x14ac:dyDescent="0.4">
      <c r="A75" s="198"/>
      <c r="B75" s="242"/>
      <c r="C75" s="126" t="s">
        <v>356</v>
      </c>
      <c r="D75" s="108" t="s">
        <v>289</v>
      </c>
      <c r="E75" s="267"/>
      <c r="F75" s="261"/>
      <c r="G75" s="261"/>
      <c r="H75" s="261"/>
      <c r="I75" s="248"/>
      <c r="J75" s="248"/>
      <c r="K75" s="248"/>
      <c r="L75" s="248"/>
      <c r="M75" s="248"/>
      <c r="N75" s="248"/>
      <c r="O75" s="264"/>
      <c r="P75" s="248"/>
      <c r="Q75" s="258"/>
      <c r="R75" s="258"/>
      <c r="S75" s="293"/>
      <c r="V75" s="252"/>
    </row>
    <row r="76" spans="1:26" x14ac:dyDescent="0.35">
      <c r="A76" s="196" t="s">
        <v>87</v>
      </c>
      <c r="B76" s="240" t="s">
        <v>106</v>
      </c>
      <c r="C76" s="124" t="s">
        <v>357</v>
      </c>
      <c r="D76" s="119" t="s">
        <v>281</v>
      </c>
      <c r="E76" s="265" t="s">
        <v>281</v>
      </c>
      <c r="F76" s="259">
        <f ca="1">COUNTIFS(INDIRECT("RAG!$C$"&amp;$V12&amp;":$BB$"&amp;$V12),F$11,RAG!$C$3:$BB$3,$B76)</f>
        <v>0</v>
      </c>
      <c r="G76" s="259">
        <f ca="1">COUNTIFS(INDIRECT("RAG!$C$"&amp;$V12&amp;":$BB$"&amp;$V12),G$11,RAG!$C$3:$BB$3,$B76)</f>
        <v>0</v>
      </c>
      <c r="H76" s="259">
        <f ca="1">COUNTIFS(INDIRECT("RAG!$C$"&amp;$V12&amp;":$BB$"&amp;$V12),H$11,RAG!$C$3:$BB$3,$B76)</f>
        <v>4</v>
      </c>
      <c r="I76" s="231" t="s">
        <v>282</v>
      </c>
      <c r="J76" s="231" t="s">
        <v>335</v>
      </c>
      <c r="K76" s="231" t="s">
        <v>284</v>
      </c>
      <c r="L76" s="231" t="s">
        <v>285</v>
      </c>
      <c r="M76" s="231" t="s">
        <v>286</v>
      </c>
      <c r="N76" s="231" t="s">
        <v>261</v>
      </c>
      <c r="O76" s="268" t="s">
        <v>841</v>
      </c>
      <c r="P76" s="231" t="s">
        <v>289</v>
      </c>
      <c r="Q76" s="249"/>
      <c r="R76" s="249"/>
      <c r="S76" s="293"/>
      <c r="V76" s="237"/>
      <c r="Z76" t="str">
        <f>IF(R76&gt;0,B76&amp;":"&amp;R76&amp;"
","")</f>
        <v/>
      </c>
    </row>
    <row r="77" spans="1:26" x14ac:dyDescent="0.35">
      <c r="A77" s="197"/>
      <c r="B77" s="241"/>
      <c r="C77" s="125" t="s">
        <v>359</v>
      </c>
      <c r="D77" s="108" t="s">
        <v>289</v>
      </c>
      <c r="E77" s="266"/>
      <c r="F77" s="260"/>
      <c r="G77" s="260"/>
      <c r="H77" s="260"/>
      <c r="I77" s="232"/>
      <c r="J77" s="232"/>
      <c r="K77" s="232"/>
      <c r="L77" s="232"/>
      <c r="M77" s="232"/>
      <c r="N77" s="232"/>
      <c r="O77" s="269"/>
      <c r="P77" s="232"/>
      <c r="Q77" s="250"/>
      <c r="R77" s="250"/>
      <c r="S77" s="293"/>
      <c r="V77" s="238"/>
    </row>
    <row r="78" spans="1:26" x14ac:dyDescent="0.35">
      <c r="A78" s="197"/>
      <c r="B78" s="241"/>
      <c r="C78" s="125" t="s">
        <v>360</v>
      </c>
      <c r="D78" s="108" t="s">
        <v>281</v>
      </c>
      <c r="E78" s="266"/>
      <c r="F78" s="260"/>
      <c r="G78" s="260"/>
      <c r="H78" s="260"/>
      <c r="I78" s="232"/>
      <c r="J78" s="232"/>
      <c r="K78" s="232"/>
      <c r="L78" s="232"/>
      <c r="M78" s="232"/>
      <c r="N78" s="232"/>
      <c r="O78" s="269"/>
      <c r="P78" s="232"/>
      <c r="Q78" s="250"/>
      <c r="R78" s="250"/>
      <c r="S78" s="293"/>
      <c r="V78" s="238"/>
    </row>
    <row r="79" spans="1:26" x14ac:dyDescent="0.35">
      <c r="A79" s="197"/>
      <c r="B79" s="241"/>
      <c r="C79" s="125" t="s">
        <v>361</v>
      </c>
      <c r="D79" s="108" t="s">
        <v>281</v>
      </c>
      <c r="E79" s="266"/>
      <c r="F79" s="260"/>
      <c r="G79" s="260"/>
      <c r="H79" s="260"/>
      <c r="I79" s="232"/>
      <c r="J79" s="232"/>
      <c r="K79" s="232"/>
      <c r="L79" s="232"/>
      <c r="M79" s="232"/>
      <c r="N79" s="232"/>
      <c r="O79" s="269"/>
      <c r="P79" s="232"/>
      <c r="Q79" s="250"/>
      <c r="R79" s="250"/>
      <c r="S79" s="293"/>
      <c r="V79" s="238"/>
    </row>
    <row r="80" spans="1:26" ht="15" thickBot="1" x14ac:dyDescent="0.4">
      <c r="A80" s="198"/>
      <c r="B80" s="242"/>
      <c r="C80" s="130" t="s">
        <v>362</v>
      </c>
      <c r="D80" s="108" t="s">
        <v>289</v>
      </c>
      <c r="E80" s="267"/>
      <c r="F80" s="261"/>
      <c r="G80" s="261"/>
      <c r="H80" s="261"/>
      <c r="I80" s="248"/>
      <c r="J80" s="248"/>
      <c r="K80" s="248"/>
      <c r="L80" s="248"/>
      <c r="M80" s="248"/>
      <c r="N80" s="248"/>
      <c r="O80" s="270"/>
      <c r="P80" s="248"/>
      <c r="Q80" s="251"/>
      <c r="R80" s="251"/>
      <c r="S80" s="293"/>
      <c r="V80" s="252"/>
    </row>
    <row r="81" spans="1:26"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0</v>
      </c>
      <c r="H81" s="240">
        <f ca="1">COUNTIFS(INDIRECT("RAG!$C$"&amp;$V12&amp;":$BB$"&amp;$V12),H$11,RAG!$C$3:$BB$3,$B81)</f>
        <v>5</v>
      </c>
      <c r="I81" s="231" t="s">
        <v>282</v>
      </c>
      <c r="J81" s="231" t="s">
        <v>335</v>
      </c>
      <c r="K81" s="231" t="s">
        <v>321</v>
      </c>
      <c r="L81" s="231" t="s">
        <v>285</v>
      </c>
      <c r="M81" s="231" t="s">
        <v>286</v>
      </c>
      <c r="N81" s="231" t="s">
        <v>261</v>
      </c>
      <c r="O81" s="246" t="s">
        <v>696</v>
      </c>
      <c r="P81" s="231" t="s">
        <v>289</v>
      </c>
      <c r="Q81" s="249"/>
      <c r="R81" s="249"/>
      <c r="S81" s="293"/>
      <c r="V81" s="237"/>
      <c r="Z81" t="str">
        <f>IF(R81&gt;0,B81&amp;":"&amp;R81&amp;"
","")</f>
        <v/>
      </c>
    </row>
    <row r="82" spans="1:26" x14ac:dyDescent="0.35">
      <c r="A82" s="201"/>
      <c r="B82" s="241"/>
      <c r="C82" s="125" t="s">
        <v>364</v>
      </c>
      <c r="D82" s="108" t="s">
        <v>281</v>
      </c>
      <c r="E82" s="254"/>
      <c r="F82" s="241"/>
      <c r="G82" s="241"/>
      <c r="H82" s="241"/>
      <c r="I82" s="232"/>
      <c r="J82" s="232"/>
      <c r="K82" s="232"/>
      <c r="L82" s="232"/>
      <c r="M82" s="232"/>
      <c r="N82" s="232"/>
      <c r="O82" s="187"/>
      <c r="P82" s="232"/>
      <c r="Q82" s="250"/>
      <c r="R82" s="250"/>
      <c r="S82" s="293"/>
      <c r="V82" s="238"/>
    </row>
    <row r="83" spans="1:26" x14ac:dyDescent="0.35">
      <c r="A83" s="201"/>
      <c r="B83" s="241"/>
      <c r="C83" s="125" t="s">
        <v>365</v>
      </c>
      <c r="D83" s="108" t="s">
        <v>289</v>
      </c>
      <c r="E83" s="254"/>
      <c r="F83" s="241"/>
      <c r="G83" s="241"/>
      <c r="H83" s="241"/>
      <c r="I83" s="232"/>
      <c r="J83" s="232"/>
      <c r="K83" s="232"/>
      <c r="L83" s="232"/>
      <c r="M83" s="232"/>
      <c r="N83" s="232"/>
      <c r="O83" s="187"/>
      <c r="P83" s="232"/>
      <c r="Q83" s="250"/>
      <c r="R83" s="250"/>
      <c r="S83" s="293"/>
      <c r="V83" s="238"/>
    </row>
    <row r="84" spans="1:26" x14ac:dyDescent="0.35">
      <c r="A84" s="201"/>
      <c r="B84" s="241"/>
      <c r="C84" s="131" t="s">
        <v>366</v>
      </c>
      <c r="D84" s="108" t="s">
        <v>289</v>
      </c>
      <c r="E84" s="254"/>
      <c r="F84" s="241"/>
      <c r="G84" s="241"/>
      <c r="H84" s="241"/>
      <c r="I84" s="232"/>
      <c r="J84" s="232"/>
      <c r="K84" s="232"/>
      <c r="L84" s="232"/>
      <c r="M84" s="232"/>
      <c r="N84" s="232"/>
      <c r="O84" s="187"/>
      <c r="P84" s="232"/>
      <c r="Q84" s="250"/>
      <c r="R84" s="250"/>
      <c r="S84" s="293"/>
      <c r="V84" s="238"/>
    </row>
    <row r="85" spans="1:26" ht="29" x14ac:dyDescent="0.35">
      <c r="A85" s="201"/>
      <c r="B85" s="241"/>
      <c r="C85" s="131" t="s">
        <v>367</v>
      </c>
      <c r="D85" s="108" t="s">
        <v>289</v>
      </c>
      <c r="E85" s="254"/>
      <c r="F85" s="241"/>
      <c r="G85" s="241"/>
      <c r="H85" s="241"/>
      <c r="I85" s="232"/>
      <c r="J85" s="232"/>
      <c r="K85" s="232"/>
      <c r="L85" s="232"/>
      <c r="M85" s="232"/>
      <c r="N85" s="232"/>
      <c r="O85" s="187"/>
      <c r="P85" s="232"/>
      <c r="Q85" s="250"/>
      <c r="R85" s="250"/>
      <c r="S85" s="293"/>
      <c r="V85" s="238"/>
    </row>
    <row r="86" spans="1:26" ht="29" x14ac:dyDescent="0.35">
      <c r="A86" s="201"/>
      <c r="B86" s="241"/>
      <c r="C86" s="131" t="s">
        <v>368</v>
      </c>
      <c r="D86" s="108" t="s">
        <v>281</v>
      </c>
      <c r="E86" s="254"/>
      <c r="F86" s="241"/>
      <c r="G86" s="241"/>
      <c r="H86" s="241"/>
      <c r="I86" s="232"/>
      <c r="J86" s="232"/>
      <c r="K86" s="232"/>
      <c r="L86" s="232"/>
      <c r="M86" s="232"/>
      <c r="N86" s="232"/>
      <c r="O86" s="187"/>
      <c r="P86" s="232"/>
      <c r="Q86" s="250"/>
      <c r="R86" s="250"/>
      <c r="S86" s="293"/>
      <c r="V86" s="238"/>
    </row>
    <row r="87" spans="1:26" ht="15" thickBot="1" x14ac:dyDescent="0.4">
      <c r="A87" s="200"/>
      <c r="B87" s="242"/>
      <c r="C87" s="129" t="s">
        <v>369</v>
      </c>
      <c r="D87" s="108" t="s">
        <v>289</v>
      </c>
      <c r="E87" s="255"/>
      <c r="F87" s="242"/>
      <c r="G87" s="242"/>
      <c r="H87" s="242"/>
      <c r="I87" s="248"/>
      <c r="J87" s="248"/>
      <c r="K87" s="248"/>
      <c r="L87" s="248"/>
      <c r="M87" s="248"/>
      <c r="N87" s="248"/>
      <c r="O87" s="247"/>
      <c r="P87" s="248"/>
      <c r="Q87" s="251"/>
      <c r="R87" s="251"/>
      <c r="S87" s="293"/>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31" t="s">
        <v>231</v>
      </c>
      <c r="J88" s="231" t="s">
        <v>231</v>
      </c>
      <c r="K88" s="231" t="s">
        <v>231</v>
      </c>
      <c r="L88" s="231" t="s">
        <v>231</v>
      </c>
      <c r="M88" s="231" t="s">
        <v>231</v>
      </c>
      <c r="N88" s="231"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32"/>
      <c r="J89" s="232"/>
      <c r="K89" s="232"/>
      <c r="L89" s="232"/>
      <c r="M89" s="232"/>
      <c r="N89" s="232"/>
      <c r="O89" s="187"/>
      <c r="P89" s="232"/>
      <c r="Q89" s="235"/>
      <c r="R89" s="235"/>
      <c r="S89" s="293"/>
      <c r="V89" s="238"/>
    </row>
    <row r="90" spans="1:26" x14ac:dyDescent="0.35">
      <c r="A90" s="201"/>
      <c r="B90" s="241"/>
      <c r="C90" s="131" t="s">
        <v>373</v>
      </c>
      <c r="D90" s="108" t="s">
        <v>289</v>
      </c>
      <c r="E90" s="254"/>
      <c r="F90" s="241"/>
      <c r="G90" s="241"/>
      <c r="H90" s="241"/>
      <c r="I90" s="232"/>
      <c r="J90" s="232"/>
      <c r="K90" s="232"/>
      <c r="L90" s="232"/>
      <c r="M90" s="232"/>
      <c r="N90" s="232"/>
      <c r="O90" s="187"/>
      <c r="P90" s="232"/>
      <c r="Q90" s="235"/>
      <c r="R90" s="235"/>
      <c r="S90" s="293"/>
      <c r="V90" s="238"/>
    </row>
    <row r="91" spans="1:26" ht="89" customHeight="1" thickBot="1" x14ac:dyDescent="0.4">
      <c r="A91" s="202"/>
      <c r="B91" s="242"/>
      <c r="C91" s="133" t="s">
        <v>374</v>
      </c>
      <c r="D91" s="143" t="s">
        <v>281</v>
      </c>
      <c r="E91" s="255"/>
      <c r="F91" s="242"/>
      <c r="G91" s="242"/>
      <c r="H91" s="242"/>
      <c r="I91" s="233"/>
      <c r="J91" s="233"/>
      <c r="K91" s="233"/>
      <c r="L91" s="233"/>
      <c r="M91" s="233"/>
      <c r="N91" s="233"/>
      <c r="O91" s="257"/>
      <c r="P91" s="233"/>
      <c r="Q91" s="236"/>
      <c r="R91" s="236"/>
      <c r="S91" s="293"/>
      <c r="V91" s="239"/>
      <c r="W91" s="120" t="str">
        <f>IF(N91='[4]Drop downs'!$G$2,B91&amp;": "&amp;O91&amp;""," ")</f>
        <v xml:space="preserve"> </v>
      </c>
      <c r="X91" s="120"/>
    </row>
    <row r="92" spans="1:26" x14ac:dyDescent="0.35">
      <c r="E92" s="156"/>
      <c r="F92" s="156"/>
      <c r="G92" s="156"/>
      <c r="H92" s="156"/>
      <c r="I92" s="156"/>
      <c r="J92" s="156"/>
      <c r="K92" s="156"/>
      <c r="L92" s="156"/>
      <c r="M92" s="156"/>
      <c r="N92" s="156"/>
      <c r="O92" s="156"/>
      <c r="P92" s="156"/>
      <c r="Q92" s="156"/>
      <c r="R92" s="156"/>
    </row>
    <row r="93" spans="1:26" x14ac:dyDescent="0.35">
      <c r="E93" s="156"/>
      <c r="F93" s="156"/>
      <c r="G93" s="156"/>
      <c r="H93" s="156"/>
      <c r="I93" s="156"/>
      <c r="J93" s="156"/>
      <c r="K93" s="156"/>
      <c r="L93" s="156"/>
      <c r="M93" s="156"/>
      <c r="N93" s="156"/>
      <c r="O93" s="156"/>
      <c r="P93" s="156"/>
      <c r="Q93" s="156"/>
      <c r="R93" s="156"/>
    </row>
    <row r="94" spans="1:26" s="111" customFormat="1" x14ac:dyDescent="0.35">
      <c r="A94"/>
      <c r="B94"/>
      <c r="C94"/>
      <c r="D94"/>
      <c r="E94" s="156"/>
      <c r="F94" s="156"/>
      <c r="G94" s="156"/>
      <c r="H94" s="156"/>
      <c r="I94" s="156"/>
      <c r="J94" s="156"/>
      <c r="K94" s="156"/>
      <c r="L94" s="156"/>
      <c r="M94" s="156"/>
      <c r="N94" s="156"/>
      <c r="O94" s="156"/>
      <c r="P94" s="156"/>
      <c r="Q94" s="156"/>
      <c r="R94" s="156"/>
      <c r="S94" s="155"/>
    </row>
  </sheetData>
  <sheetProtection algorithmName="SHA-512" hashValue="lJWjobq2fCU1qjiPuJeJUf2SLk7l5a3DD7NDS90g9KLRQ1AONPHIP1fFuQcfS4nOLquXrPfPvJXDgLakX/CdGA==" saltValue="LiUkGwfxq11ZRWODFqRWLw=="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O24:O31"/>
    <mergeCell ref="P24:P31"/>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A46:A50"/>
    <mergeCell ref="B46:B50"/>
    <mergeCell ref="E46:E50"/>
    <mergeCell ref="F46:F50"/>
    <mergeCell ref="G46:G50"/>
    <mergeCell ref="I40:I45"/>
    <mergeCell ref="J40:J45"/>
    <mergeCell ref="K40:K45"/>
    <mergeCell ref="L40:L45"/>
    <mergeCell ref="M40:M45"/>
    <mergeCell ref="N40:N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H76:H80"/>
    <mergeCell ref="I76:I80"/>
    <mergeCell ref="J76:J80"/>
    <mergeCell ref="O69:O75"/>
    <mergeCell ref="P69:P75"/>
    <mergeCell ref="Q69:Q75"/>
    <mergeCell ref="A88:A91"/>
    <mergeCell ref="B88:B91"/>
    <mergeCell ref="E88:E91"/>
    <mergeCell ref="F88:F91"/>
    <mergeCell ref="G88:G91"/>
    <mergeCell ref="I81:I87"/>
    <mergeCell ref="J81:J87"/>
    <mergeCell ref="K81:K87"/>
    <mergeCell ref="L81:L87"/>
    <mergeCell ref="A81:A87"/>
    <mergeCell ref="B81:B87"/>
    <mergeCell ref="E81:E87"/>
    <mergeCell ref="F81:F87"/>
    <mergeCell ref="G81:G87"/>
    <mergeCell ref="H81:H87"/>
    <mergeCell ref="P88:P91"/>
    <mergeCell ref="Q88:Q91"/>
    <mergeCell ref="P76:P80"/>
    <mergeCell ref="Q76:Q80"/>
    <mergeCell ref="R76:R80"/>
    <mergeCell ref="V76:V80"/>
    <mergeCell ref="R88:R91"/>
    <mergeCell ref="V88:V91"/>
    <mergeCell ref="H88:H91"/>
    <mergeCell ref="I88:I91"/>
    <mergeCell ref="J88:J91"/>
    <mergeCell ref="K88:K91"/>
    <mergeCell ref="L88:L91"/>
    <mergeCell ref="M88:M91"/>
    <mergeCell ref="O81:O87"/>
    <mergeCell ref="P81:P87"/>
    <mergeCell ref="Q81:Q87"/>
    <mergeCell ref="R81:R87"/>
    <mergeCell ref="V81:V87"/>
    <mergeCell ref="M81:M87"/>
    <mergeCell ref="N81:N87"/>
    <mergeCell ref="N88:N91"/>
    <mergeCell ref="O88:O91"/>
    <mergeCell ref="K76:K80"/>
    <mergeCell ref="L76:L80"/>
    <mergeCell ref="M76:M80"/>
  </mergeCells>
  <conditionalFormatting sqref="C12:D91">
    <cfRule type="expression" dxfId="1745" priority="1">
      <formula>$D12="No"</formula>
    </cfRule>
  </conditionalFormatting>
  <conditionalFormatting sqref="F12:F91">
    <cfRule type="cellIs" dxfId="1744" priority="4" operator="greaterThan">
      <formula>0</formula>
    </cfRule>
  </conditionalFormatting>
  <conditionalFormatting sqref="G12:G91">
    <cfRule type="cellIs" dxfId="1743" priority="3" operator="greaterThan">
      <formula>0</formula>
    </cfRule>
  </conditionalFormatting>
  <conditionalFormatting sqref="H12:H91">
    <cfRule type="cellIs" dxfId="1742" priority="2" operator="greaterThan">
      <formula>0</formula>
    </cfRule>
  </conditionalFormatting>
  <conditionalFormatting sqref="N12">
    <cfRule type="cellIs" dxfId="1741" priority="11" operator="equal">
      <formula>"Minor Negative"</formula>
    </cfRule>
    <cfRule type="cellIs" dxfId="1740" priority="12" operator="equal">
      <formula>"Significant Negative"</formula>
    </cfRule>
    <cfRule type="cellIs" dxfId="1739" priority="13" operator="equal">
      <formula>"Minor Positive"</formula>
    </cfRule>
    <cfRule type="cellIs" dxfId="1738" priority="14" operator="equal">
      <formula>"Significant Positive"</formula>
    </cfRule>
    <cfRule type="cellIs" dxfId="1737" priority="15" operator="equal">
      <formula>"Neutral"</formula>
    </cfRule>
  </conditionalFormatting>
  <conditionalFormatting sqref="N22">
    <cfRule type="cellIs" dxfId="1736" priority="5" operator="equal">
      <formula>"Significant Negative"</formula>
    </cfRule>
    <cfRule type="cellIs" dxfId="1735" priority="6" operator="equal">
      <formula>"Minor Negative"</formula>
    </cfRule>
    <cfRule type="cellIs" dxfId="1734" priority="7" operator="equal">
      <formula>"Uncertain"</formula>
    </cfRule>
    <cfRule type="cellIs" dxfId="1733" priority="8" operator="equal">
      <formula>"Neutral"</formula>
    </cfRule>
    <cfRule type="cellIs" dxfId="1732" priority="9" operator="equal">
      <formula>"Minor Positive"</formula>
    </cfRule>
    <cfRule type="cellIs" dxfId="1731" priority="10" operator="equal">
      <formula>"Significant Positive"</formula>
    </cfRule>
  </conditionalFormatting>
  <conditionalFormatting sqref="N24">
    <cfRule type="cellIs" dxfId="1730" priority="65" operator="equal">
      <formula>"Significant Negative"</formula>
    </cfRule>
    <cfRule type="cellIs" dxfId="1729" priority="66" operator="equal">
      <formula>"Minor Negative"</formula>
    </cfRule>
    <cfRule type="cellIs" dxfId="1728" priority="67" operator="equal">
      <formula>"Uncertain"</formula>
    </cfRule>
    <cfRule type="cellIs" dxfId="1727" priority="68" operator="equal">
      <formula>"Neutral"</formula>
    </cfRule>
    <cfRule type="cellIs" dxfId="1726" priority="69" operator="equal">
      <formula>"Minor Positive"</formula>
    </cfRule>
    <cfRule type="cellIs" dxfId="1725" priority="70" operator="equal">
      <formula>"Significant Positive"</formula>
    </cfRule>
  </conditionalFormatting>
  <conditionalFormatting sqref="N32">
    <cfRule type="cellIs" dxfId="1724" priority="71" operator="equal">
      <formula>"Significant Negative"</formula>
    </cfRule>
    <cfRule type="cellIs" dxfId="1723" priority="72" operator="equal">
      <formula>"Minor Negative"</formula>
    </cfRule>
    <cfRule type="cellIs" dxfId="1722" priority="73" operator="equal">
      <formula>"Uncertain"</formula>
    </cfRule>
    <cfRule type="cellIs" dxfId="1721" priority="74" operator="equal">
      <formula>"Neutral"</formula>
    </cfRule>
    <cfRule type="cellIs" dxfId="1720" priority="75" operator="equal">
      <formula>"Minor Positive"</formula>
    </cfRule>
    <cfRule type="cellIs" dxfId="1719" priority="76" operator="equal">
      <formula>"Significant Positive"</formula>
    </cfRule>
  </conditionalFormatting>
  <conditionalFormatting sqref="N40">
    <cfRule type="cellIs" dxfId="1718" priority="77" operator="equal">
      <formula>"Significant Negative"</formula>
    </cfRule>
    <cfRule type="cellIs" dxfId="1717" priority="78" operator="equal">
      <formula>"Minor Negative"</formula>
    </cfRule>
    <cfRule type="cellIs" dxfId="1716" priority="79" operator="equal">
      <formula>"Uncertain"</formula>
    </cfRule>
    <cfRule type="cellIs" dxfId="1715" priority="80" operator="equal">
      <formula>"Neutral"</formula>
    </cfRule>
    <cfRule type="cellIs" dxfId="1714" priority="81" operator="equal">
      <formula>"Minor Positive"</formula>
    </cfRule>
    <cfRule type="cellIs" dxfId="1713" priority="82" operator="equal">
      <formula>"Significant Positive"</formula>
    </cfRule>
  </conditionalFormatting>
  <conditionalFormatting sqref="N46">
    <cfRule type="cellIs" dxfId="1712" priority="84" operator="equal">
      <formula>"Minor Negative"</formula>
    </cfRule>
    <cfRule type="cellIs" dxfId="1711" priority="85" operator="equal">
      <formula>"Uncertain"</formula>
    </cfRule>
    <cfRule type="cellIs" dxfId="1710" priority="86" operator="equal">
      <formula>"Neutral"</formula>
    </cfRule>
    <cfRule type="cellIs" dxfId="1709" priority="87" operator="equal">
      <formula>"Minor Positive"</formula>
    </cfRule>
    <cfRule type="cellIs" dxfId="1708" priority="88" operator="equal">
      <formula>"Significant Positive"</formula>
    </cfRule>
    <cfRule type="cellIs" dxfId="1707" priority="83" operator="equal">
      <formula>"Significant Negative"</formula>
    </cfRule>
  </conditionalFormatting>
  <conditionalFormatting sqref="N51">
    <cfRule type="cellIs" dxfId="1706" priority="94" operator="equal">
      <formula>"Significant Positive"</formula>
    </cfRule>
    <cfRule type="cellIs" dxfId="1705" priority="93" operator="equal">
      <formula>"Minor Positive"</formula>
    </cfRule>
    <cfRule type="cellIs" dxfId="1704" priority="92" operator="equal">
      <formula>"Neutral"</formula>
    </cfRule>
    <cfRule type="cellIs" dxfId="1703" priority="91" operator="equal">
      <formula>"Uncertain"</formula>
    </cfRule>
    <cfRule type="cellIs" dxfId="1702" priority="89" operator="equal">
      <formula>"Significant Negative"</formula>
    </cfRule>
    <cfRule type="cellIs" dxfId="1701" priority="90" operator="equal">
      <formula>"Minor Negative"</formula>
    </cfRule>
  </conditionalFormatting>
  <conditionalFormatting sqref="N53">
    <cfRule type="cellIs" dxfId="1700" priority="95" operator="equal">
      <formula>"Significant Negative"</formula>
    </cfRule>
    <cfRule type="cellIs" dxfId="1699" priority="96" operator="equal">
      <formula>"Minor Negative"</formula>
    </cfRule>
    <cfRule type="cellIs" dxfId="1698" priority="97" operator="equal">
      <formula>"Uncertain"</formula>
    </cfRule>
    <cfRule type="cellIs" dxfId="1697" priority="98" operator="equal">
      <formula>"Neutral"</formula>
    </cfRule>
    <cfRule type="cellIs" dxfId="1696" priority="99" operator="equal">
      <formula>"Minor Positive"</formula>
    </cfRule>
    <cfRule type="cellIs" dxfId="1695" priority="100" operator="equal">
      <formula>"Significant Positive"</formula>
    </cfRule>
  </conditionalFormatting>
  <conditionalFormatting sqref="N58">
    <cfRule type="cellIs" dxfId="1694" priority="39" operator="equal">
      <formula>"Uncertain"</formula>
    </cfRule>
    <cfRule type="cellIs" dxfId="1693" priority="37" operator="equal">
      <formula>"Significant Negative"</formula>
    </cfRule>
    <cfRule type="cellIs" dxfId="1692" priority="38" operator="equal">
      <formula>"Minor Negative"</formula>
    </cfRule>
    <cfRule type="cellIs" dxfId="1691" priority="40" operator="equal">
      <formula>"Neutral"</formula>
    </cfRule>
    <cfRule type="cellIs" dxfId="1690" priority="41" operator="equal">
      <formula>"Minor Positive"</formula>
    </cfRule>
    <cfRule type="cellIs" dxfId="1689" priority="42" operator="equal">
      <formula>"Significant Positive"</formula>
    </cfRule>
  </conditionalFormatting>
  <conditionalFormatting sqref="N61">
    <cfRule type="cellIs" dxfId="1688" priority="26" operator="equal">
      <formula>"Minor Negative"</formula>
    </cfRule>
    <cfRule type="cellIs" dxfId="1687" priority="25" operator="equal">
      <formula>"Significant Negative"</formula>
    </cfRule>
    <cfRule type="cellIs" dxfId="1686" priority="27" operator="equal">
      <formula>"Uncertain"</formula>
    </cfRule>
    <cfRule type="cellIs" dxfId="1685" priority="28" operator="equal">
      <formula>"Neutral"</formula>
    </cfRule>
    <cfRule type="cellIs" dxfId="1684" priority="29" operator="equal">
      <formula>"Minor Positive"</formula>
    </cfRule>
    <cfRule type="cellIs" dxfId="1683" priority="30" operator="equal">
      <formula>"Significant Positive"</formula>
    </cfRule>
  </conditionalFormatting>
  <conditionalFormatting sqref="N69">
    <cfRule type="cellIs" dxfId="1682" priority="20" operator="equal">
      <formula>"Minor Negative"</formula>
    </cfRule>
    <cfRule type="cellIs" dxfId="1681" priority="19" operator="equal">
      <formula>"Significant Negative"</formula>
    </cfRule>
    <cfRule type="cellIs" dxfId="1680" priority="24" operator="equal">
      <formula>"Significant Positive"</formula>
    </cfRule>
    <cfRule type="cellIs" dxfId="1679" priority="23" operator="equal">
      <formula>"Minor Positive"</formula>
    </cfRule>
    <cfRule type="cellIs" dxfId="1678" priority="22" operator="equal">
      <formula>"Neutral"</formula>
    </cfRule>
    <cfRule type="cellIs" dxfId="1677" priority="21" operator="equal">
      <formula>"Uncertain"</formula>
    </cfRule>
  </conditionalFormatting>
  <conditionalFormatting sqref="N76">
    <cfRule type="cellIs" dxfId="1676" priority="125" operator="equal">
      <formula>"Significant Negative"</formula>
    </cfRule>
    <cfRule type="cellIs" dxfId="1675" priority="126" operator="equal">
      <formula>"Minor Negative"</formula>
    </cfRule>
    <cfRule type="cellIs" dxfId="1674" priority="127" operator="equal">
      <formula>"Uncertain"</formula>
    </cfRule>
    <cfRule type="cellIs" dxfId="1673" priority="128" operator="equal">
      <formula>"Neutral"</formula>
    </cfRule>
    <cfRule type="cellIs" dxfId="1672" priority="129" operator="equal">
      <formula>"Minor Positive"</formula>
    </cfRule>
    <cfRule type="cellIs" dxfId="1671" priority="130" operator="equal">
      <formula>"Significant Positive"</formula>
    </cfRule>
  </conditionalFormatting>
  <conditionalFormatting sqref="N81">
    <cfRule type="cellIs" dxfId="1670" priority="131" operator="equal">
      <formula>"Significant Negative"</formula>
    </cfRule>
    <cfRule type="cellIs" dxfId="1669" priority="132" operator="equal">
      <formula>"Minor Negative"</formula>
    </cfRule>
    <cfRule type="cellIs" dxfId="1668" priority="133" operator="equal">
      <formula>"Uncertain"</formula>
    </cfRule>
    <cfRule type="cellIs" dxfId="1667" priority="134" operator="equal">
      <formula>"Neutral"</formula>
    </cfRule>
    <cfRule type="cellIs" dxfId="1666" priority="135" operator="equal">
      <formula>"Minor Positive"</formula>
    </cfRule>
    <cfRule type="cellIs" dxfId="1665" priority="136" operator="equal">
      <formula>"Significant Positive"</formula>
    </cfRule>
  </conditionalFormatting>
  <conditionalFormatting sqref="N88">
    <cfRule type="cellIs" dxfId="1664" priority="137" operator="equal">
      <formula>"Significant Negative"</formula>
    </cfRule>
    <cfRule type="cellIs" dxfId="1663" priority="138" operator="equal">
      <formula>"Minor Negative"</formula>
    </cfRule>
    <cfRule type="cellIs" dxfId="1662" priority="139" operator="equal">
      <formula>"Uncertain"</formula>
    </cfRule>
    <cfRule type="cellIs" dxfId="1661" priority="140" operator="equal">
      <formula>"Neutral"</formula>
    </cfRule>
    <cfRule type="cellIs" dxfId="1660" priority="141" operator="equal">
      <formula>"Minor Positive"</formula>
    </cfRule>
    <cfRule type="cellIs" dxfId="1659" priority="142" operator="equal">
      <formula>"Significant Positive"</formula>
    </cfRule>
  </conditionalFormatting>
  <dataValidations count="9">
    <dataValidation type="list" allowBlank="1" showInputMessage="1" showErrorMessage="1" sqref="N81:N87" xr:uid="{332FD8FB-BBA8-43DA-8C90-74F3A33D001A}">
      <formula1>"Significant Positive,Minor Positive,Neitral,Uncertain,Minor Negative, Significant Negative"</formula1>
    </dataValidation>
    <dataValidation type="list" allowBlank="1" showInputMessage="1" showErrorMessage="1" sqref="M12:M91" xr:uid="{CCDEDD3B-6237-4D27-99BF-1F28D0437247}">
      <formula1>"Permanent/Irreversible,Permanant/Reversible,Temporary/Irreversible,Temporary/Reversible,N/A"</formula1>
    </dataValidation>
    <dataValidation type="list" allowBlank="1" showInputMessage="1" showErrorMessage="1" sqref="P88:P91 P61:P68" xr:uid="{B3800CC3-135C-431F-A88B-A3434A8A0725}">
      <formula1>"Yes,No"</formula1>
    </dataValidation>
    <dataValidation type="list" allowBlank="1" showInputMessage="1" showErrorMessage="1" sqref="N22:N80 N88:N91 N12" xr:uid="{81A3CCB2-C17C-44A2-9C3B-EC54927E86A1}">
      <formula1>"Significant Positive,Minor Positive,Neutral,Uncertain,Minor Negative,Significant Negative"</formula1>
    </dataValidation>
    <dataValidation type="list" allowBlank="1" showInputMessage="1" showErrorMessage="1" sqref="L22:L91 L12" xr:uid="{D6215BE5-0D0A-402D-AD04-355A7C43D4CA}">
      <formula1>"Localised,District-wide,Regional,National,N/A"</formula1>
    </dataValidation>
    <dataValidation type="list" allowBlank="1" showInputMessage="1" showErrorMessage="1" sqref="K22:K91 K12" xr:uid="{2D1D7C95-40E9-4CDA-93AE-A08EC123FC00}">
      <formula1>"Short(&lt;5yrs),Short/Medium,Medium(10yrs),Medium/Long,Long(20+yrs),N/A"</formula1>
    </dataValidation>
    <dataValidation type="list" allowBlank="1" showInputMessage="1" showErrorMessage="1" sqref="J22:J91 J12" xr:uid="{52D7E26E-69DC-44B0-A6D9-5583212E7281}">
      <formula1>"Low,Medium,High,N/A"</formula1>
    </dataValidation>
    <dataValidation type="list" allowBlank="1" showInputMessage="1" showErrorMessage="1" sqref="I12:I91" xr:uid="{992DC120-2820-4437-A04C-298AD6CFC7A1}">
      <formula1>"Direct,Indirect,N/A"</formula1>
    </dataValidation>
    <dataValidation type="list" allowBlank="1" showInputMessage="1" showErrorMessage="1" sqref="D12:D91" xr:uid="{46213C2F-7F27-4509-B123-9594ECB21939}">
      <formula1>"Yes, No"</formula1>
    </dataValidation>
  </dataValidations>
  <pageMargins left="0.7" right="0.7" top="0.75" bottom="0.75" header="0.3" footer="0.3"/>
  <pageSetup orientation="portrait" horizontalDpi="4294967293" verticalDpi="4294967293"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A09ED-E938-4688-9992-0B4ABDACF8E3}">
  <sheetPr codeName="Sheet19"/>
  <dimension ref="A1:Z95"/>
  <sheetViews>
    <sheetView topLeftCell="D52" zoomScale="60" zoomScaleNormal="60" workbookViewId="0">
      <selection activeCell="AB23" sqref="AB23"/>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23.81640625" customWidth="1"/>
    <col min="18" max="18" width="33.1796875" customWidth="1"/>
    <col min="19" max="19" width="21"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164</v>
      </c>
      <c r="D1" s="192"/>
      <c r="E1" s="137"/>
      <c r="F1" s="137"/>
      <c r="G1" s="137"/>
      <c r="H1" s="137"/>
      <c r="I1" s="112"/>
      <c r="J1" s="112"/>
      <c r="K1" s="112"/>
      <c r="M1" s="113"/>
      <c r="N1" s="113"/>
      <c r="O1" s="113"/>
    </row>
    <row r="2" spans="1:26" x14ac:dyDescent="0.35">
      <c r="A2" s="74" t="s">
        <v>24</v>
      </c>
      <c r="B2" s="114"/>
      <c r="C2" s="187" t="s">
        <v>410</v>
      </c>
      <c r="D2" s="187"/>
      <c r="E2" s="138"/>
      <c r="F2" s="138"/>
      <c r="G2" s="138"/>
      <c r="H2" s="138"/>
      <c r="M2" s="115"/>
      <c r="N2" s="115"/>
      <c r="O2" s="115"/>
    </row>
    <row r="3" spans="1:26" x14ac:dyDescent="0.35">
      <c r="A3" s="75" t="s">
        <v>25</v>
      </c>
      <c r="B3" s="116"/>
      <c r="C3" s="321" t="s">
        <v>426</v>
      </c>
      <c r="D3" s="321"/>
      <c r="E3" s="138"/>
      <c r="F3" s="138"/>
      <c r="G3" s="138"/>
      <c r="H3" s="138"/>
      <c r="M3" s="115"/>
      <c r="N3" s="115"/>
      <c r="O3" s="115"/>
    </row>
    <row r="4" spans="1:26" ht="17.25" customHeight="1" x14ac:dyDescent="0.35">
      <c r="A4" s="135" t="s">
        <v>26</v>
      </c>
      <c r="B4" s="136"/>
      <c r="C4" s="290" t="s">
        <v>600</v>
      </c>
      <c r="D4" s="290"/>
      <c r="E4" s="134"/>
      <c r="F4" s="134"/>
      <c r="G4" s="134"/>
      <c r="H4" s="134"/>
      <c r="M4" s="115"/>
      <c r="N4" s="115"/>
      <c r="O4" s="115"/>
    </row>
    <row r="5" spans="1:26" ht="17.25" customHeight="1" x14ac:dyDescent="0.35">
      <c r="A5" s="75" t="s">
        <v>27</v>
      </c>
      <c r="B5" s="136"/>
      <c r="C5" s="175">
        <v>4.08</v>
      </c>
      <c r="D5" s="177"/>
      <c r="E5" s="134"/>
      <c r="F5" s="134"/>
      <c r="G5" s="134"/>
      <c r="H5" s="134"/>
      <c r="M5" s="115"/>
      <c r="N5" s="115"/>
      <c r="O5" s="115"/>
    </row>
    <row r="6" spans="1:26" ht="55" customHeight="1" x14ac:dyDescent="0.35">
      <c r="A6" s="75" t="s">
        <v>28</v>
      </c>
      <c r="B6" s="136"/>
      <c r="C6" s="175" t="s">
        <v>638</v>
      </c>
      <c r="D6" s="177"/>
      <c r="E6" s="134"/>
      <c r="F6" s="134"/>
      <c r="G6" s="134"/>
      <c r="H6" s="134"/>
      <c r="M6" s="115"/>
      <c r="N6" s="115"/>
      <c r="O6" s="115"/>
    </row>
    <row r="7" spans="1:26" ht="17.25" customHeight="1" x14ac:dyDescent="0.35">
      <c r="A7" s="75" t="s">
        <v>29</v>
      </c>
      <c r="B7" s="136"/>
      <c r="C7" s="175" t="s">
        <v>408</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30" customHeight="1" x14ac:dyDescent="0.35">
      <c r="A12" s="196" t="s">
        <v>68</v>
      </c>
      <c r="B12" s="287" t="s">
        <v>95</v>
      </c>
      <c r="C12" s="119" t="s">
        <v>280</v>
      </c>
      <c r="D12" s="119" t="s">
        <v>281</v>
      </c>
      <c r="E12" s="266" t="s">
        <v>281</v>
      </c>
      <c r="F12" s="260">
        <f ca="1">COUNTIFS(INDIRECT("RAG!$C$"&amp;$V12&amp;":$BB$"&amp;$V12),F$11,RAG!$C$3:$BB$3,$B12)</f>
        <v>2</v>
      </c>
      <c r="G12" s="279">
        <f ca="1">COUNTIFS(INDIRECT("RAG!$C$"&amp;$V12&amp;":$BB$"&amp;$V12),G$11,RAG!$C$3:$BB$3,$B12)</f>
        <v>0</v>
      </c>
      <c r="H12" s="279">
        <f ca="1">COUNTIFS(INDIRECT("RAG!$C$"&amp;$V12&amp;":$BB$"&amp;$V12),H$11,RAG!$C$3:$BB$3,$B12)</f>
        <v>1</v>
      </c>
      <c r="I12" s="295" t="s">
        <v>282</v>
      </c>
      <c r="J12" s="295" t="s">
        <v>335</v>
      </c>
      <c r="K12" s="295" t="s">
        <v>284</v>
      </c>
      <c r="L12" s="295" t="s">
        <v>285</v>
      </c>
      <c r="M12" s="295" t="s">
        <v>286</v>
      </c>
      <c r="N12" s="248" t="s">
        <v>261</v>
      </c>
      <c r="O12" s="246" t="s">
        <v>411</v>
      </c>
      <c r="P12" s="277" t="s">
        <v>289</v>
      </c>
      <c r="Q12" s="249"/>
      <c r="R12" s="249"/>
      <c r="S12" s="293"/>
      <c r="V12" s="237">
        <f>MATCH(C1, RAG!$B$1:B$56, 0)</f>
        <v>28</v>
      </c>
      <c r="Z12" t="str">
        <f>IF(R12&gt;0,B12&amp;":"&amp;R12&amp;"
","")</f>
        <v/>
      </c>
    </row>
    <row r="13" spans="1:26" x14ac:dyDescent="0.35">
      <c r="A13" s="197"/>
      <c r="B13" s="288"/>
      <c r="C13" s="108" t="s">
        <v>288</v>
      </c>
      <c r="D13" s="108" t="s">
        <v>289</v>
      </c>
      <c r="E13" s="266"/>
      <c r="F13" s="260"/>
      <c r="G13" s="260"/>
      <c r="H13" s="260"/>
      <c r="I13" s="296"/>
      <c r="J13" s="296"/>
      <c r="K13" s="296"/>
      <c r="L13" s="296"/>
      <c r="M13" s="296"/>
      <c r="N13" s="266"/>
      <c r="O13" s="187"/>
      <c r="P13" s="278"/>
      <c r="Q13" s="250"/>
      <c r="R13" s="250"/>
      <c r="S13" s="293"/>
      <c r="V13" s="238"/>
    </row>
    <row r="14" spans="1:26" x14ac:dyDescent="0.35">
      <c r="A14" s="197"/>
      <c r="B14" s="288"/>
      <c r="C14" s="108" t="s">
        <v>290</v>
      </c>
      <c r="D14" s="108" t="s">
        <v>289</v>
      </c>
      <c r="E14" s="266"/>
      <c r="F14" s="260"/>
      <c r="G14" s="260"/>
      <c r="H14" s="260"/>
      <c r="I14" s="296"/>
      <c r="J14" s="296"/>
      <c r="K14" s="296"/>
      <c r="L14" s="296"/>
      <c r="M14" s="296"/>
      <c r="N14" s="266"/>
      <c r="O14" s="187"/>
      <c r="P14" s="278"/>
      <c r="Q14" s="250"/>
      <c r="R14" s="250"/>
      <c r="S14" s="293"/>
      <c r="V14" s="238"/>
    </row>
    <row r="15" spans="1:26" x14ac:dyDescent="0.35">
      <c r="A15" s="197"/>
      <c r="B15" s="288"/>
      <c r="C15" s="108" t="s">
        <v>291</v>
      </c>
      <c r="D15" s="108" t="s">
        <v>289</v>
      </c>
      <c r="E15" s="266"/>
      <c r="F15" s="260"/>
      <c r="G15" s="260"/>
      <c r="H15" s="260"/>
      <c r="I15" s="296"/>
      <c r="J15" s="296"/>
      <c r="K15" s="296"/>
      <c r="L15" s="296"/>
      <c r="M15" s="296"/>
      <c r="N15" s="266"/>
      <c r="O15" s="187"/>
      <c r="P15" s="278"/>
      <c r="Q15" s="250"/>
      <c r="R15" s="250"/>
      <c r="S15" s="293"/>
      <c r="V15" s="238"/>
    </row>
    <row r="16" spans="1:26" ht="14.5" customHeight="1" x14ac:dyDescent="0.35">
      <c r="A16" s="197"/>
      <c r="B16" s="288"/>
      <c r="C16" s="108" t="s">
        <v>292</v>
      </c>
      <c r="D16" s="108" t="s">
        <v>281</v>
      </c>
      <c r="E16" s="266"/>
      <c r="F16" s="260"/>
      <c r="G16" s="260"/>
      <c r="H16" s="260"/>
      <c r="I16" s="296"/>
      <c r="J16" s="296"/>
      <c r="K16" s="296"/>
      <c r="L16" s="296"/>
      <c r="M16" s="296"/>
      <c r="N16" s="266"/>
      <c r="O16" s="187"/>
      <c r="P16" s="278"/>
      <c r="Q16" s="250"/>
      <c r="R16" s="250"/>
      <c r="S16" s="293"/>
      <c r="V16" s="238"/>
    </row>
    <row r="17" spans="1:26" x14ac:dyDescent="0.35">
      <c r="A17" s="197"/>
      <c r="B17" s="288"/>
      <c r="C17" s="108" t="s">
        <v>293</v>
      </c>
      <c r="D17" s="108" t="s">
        <v>281</v>
      </c>
      <c r="E17" s="266"/>
      <c r="F17" s="260"/>
      <c r="G17" s="260"/>
      <c r="H17" s="260"/>
      <c r="I17" s="296"/>
      <c r="J17" s="296"/>
      <c r="K17" s="296"/>
      <c r="L17" s="296"/>
      <c r="M17" s="296"/>
      <c r="N17" s="266"/>
      <c r="O17" s="187"/>
      <c r="P17" s="278"/>
      <c r="Q17" s="250"/>
      <c r="R17" s="250"/>
      <c r="S17" s="293"/>
      <c r="V17" s="238"/>
    </row>
    <row r="18" spans="1:26" ht="14.5" customHeight="1" x14ac:dyDescent="0.35">
      <c r="A18" s="197"/>
      <c r="B18" s="288"/>
      <c r="C18" s="108" t="s">
        <v>294</v>
      </c>
      <c r="D18" s="108" t="s">
        <v>281</v>
      </c>
      <c r="E18" s="266"/>
      <c r="F18" s="260"/>
      <c r="G18" s="260"/>
      <c r="H18" s="260"/>
      <c r="I18" s="296"/>
      <c r="J18" s="296"/>
      <c r="K18" s="296"/>
      <c r="L18" s="296"/>
      <c r="M18" s="296"/>
      <c r="N18" s="266"/>
      <c r="O18" s="187"/>
      <c r="P18" s="278"/>
      <c r="Q18" s="250"/>
      <c r="R18" s="250"/>
      <c r="S18" s="293"/>
      <c r="V18" s="238"/>
    </row>
    <row r="19" spans="1:26" x14ac:dyDescent="0.35">
      <c r="A19" s="197"/>
      <c r="B19" s="288"/>
      <c r="C19" s="108" t="s">
        <v>295</v>
      </c>
      <c r="D19" s="108" t="s">
        <v>289</v>
      </c>
      <c r="E19" s="266"/>
      <c r="F19" s="260"/>
      <c r="G19" s="260"/>
      <c r="H19" s="260"/>
      <c r="I19" s="296"/>
      <c r="J19" s="296"/>
      <c r="K19" s="296"/>
      <c r="L19" s="296"/>
      <c r="M19" s="296"/>
      <c r="N19" s="266"/>
      <c r="O19" s="187"/>
      <c r="P19" s="278"/>
      <c r="Q19" s="250"/>
      <c r="R19" s="250"/>
      <c r="S19" s="293"/>
      <c r="V19" s="238"/>
    </row>
    <row r="20" spans="1:26" ht="29" x14ac:dyDescent="0.35">
      <c r="A20" s="197"/>
      <c r="B20" s="288"/>
      <c r="C20" s="108" t="s">
        <v>296</v>
      </c>
      <c r="D20" s="108" t="s">
        <v>289</v>
      </c>
      <c r="E20" s="266"/>
      <c r="F20" s="260"/>
      <c r="G20" s="260"/>
      <c r="H20" s="260"/>
      <c r="I20" s="296"/>
      <c r="J20" s="296"/>
      <c r="K20" s="296"/>
      <c r="L20" s="296"/>
      <c r="M20" s="296"/>
      <c r="N20" s="266"/>
      <c r="O20" s="187"/>
      <c r="P20" s="278"/>
      <c r="Q20" s="250"/>
      <c r="R20" s="250"/>
      <c r="S20" s="293"/>
      <c r="V20" s="238"/>
    </row>
    <row r="21" spans="1:26" ht="15" thickBot="1" x14ac:dyDescent="0.4">
      <c r="A21" s="198"/>
      <c r="B21" s="289"/>
      <c r="C21" s="121" t="s">
        <v>297</v>
      </c>
      <c r="D21" s="108" t="s">
        <v>281</v>
      </c>
      <c r="E21" s="267"/>
      <c r="F21" s="261"/>
      <c r="G21" s="261"/>
      <c r="H21" s="261"/>
      <c r="I21" s="297"/>
      <c r="J21" s="297"/>
      <c r="K21" s="297"/>
      <c r="L21" s="297"/>
      <c r="M21" s="297"/>
      <c r="N21" s="267"/>
      <c r="O21" s="247"/>
      <c r="P21" s="279"/>
      <c r="Q21" s="251"/>
      <c r="R21" s="251"/>
      <c r="S21" s="293"/>
      <c r="V21" s="252"/>
    </row>
    <row r="22" spans="1:26" ht="39" customHeight="1" x14ac:dyDescent="0.35">
      <c r="A22" s="199" t="s">
        <v>71</v>
      </c>
      <c r="B22" s="240" t="s">
        <v>96</v>
      </c>
      <c r="C22" s="119" t="s">
        <v>298</v>
      </c>
      <c r="D22" s="119" t="s">
        <v>281</v>
      </c>
      <c r="E22" s="265" t="s">
        <v>281</v>
      </c>
      <c r="F22" s="259">
        <f ca="1">COUNTIFS(INDIRECT("RAG!$C$"&amp;$V12&amp;":$BB$"&amp;$V12),F$11,RAG!$C$3:$BB$3,$B22)</f>
        <v>0</v>
      </c>
      <c r="G22" s="259">
        <f ca="1">COUNTIFS(INDIRECT("RAG!$C$"&amp;$V12&amp;":$BB$"&amp;$V12),G$11,RAG!$C$3:$BB$3,$B22)</f>
        <v>0</v>
      </c>
      <c r="H22" s="259">
        <f ca="1">COUNTIFS(INDIRECT("RAG!$C$"&amp;$V12&amp;":$BB$"&amp;$V12),H$11,RAG!$C$3:$BB$3,$B22)</f>
        <v>2</v>
      </c>
      <c r="I22" s="295" t="s">
        <v>282</v>
      </c>
      <c r="J22" s="265" t="s">
        <v>283</v>
      </c>
      <c r="K22" s="265" t="s">
        <v>299</v>
      </c>
      <c r="L22" s="265" t="s">
        <v>285</v>
      </c>
      <c r="M22" s="265" t="s">
        <v>286</v>
      </c>
      <c r="N22" s="231" t="s">
        <v>261</v>
      </c>
      <c r="O22" s="246" t="s">
        <v>584</v>
      </c>
      <c r="P22" s="277" t="s">
        <v>289</v>
      </c>
      <c r="Q22" s="249"/>
      <c r="R22" s="249"/>
      <c r="S22" s="293"/>
      <c r="V22" s="237"/>
      <c r="Z22" t="str">
        <f>IF(R22&gt;0,B22&amp;":"&amp;R22&amp;"
","")</f>
        <v/>
      </c>
    </row>
    <row r="23" spans="1:26" ht="50.25" customHeight="1" thickBot="1" x14ac:dyDescent="0.4">
      <c r="A23" s="200"/>
      <c r="B23" s="242"/>
      <c r="C23" s="121" t="s">
        <v>301</v>
      </c>
      <c r="D23" s="108" t="s">
        <v>289</v>
      </c>
      <c r="E23" s="267"/>
      <c r="F23" s="261"/>
      <c r="G23" s="261"/>
      <c r="H23" s="261"/>
      <c r="I23" s="296"/>
      <c r="J23" s="267"/>
      <c r="K23" s="267"/>
      <c r="L23" s="267"/>
      <c r="M23" s="267"/>
      <c r="N23" s="248"/>
      <c r="O23" s="247"/>
      <c r="P23" s="279"/>
      <c r="Q23" s="251"/>
      <c r="R23" s="251"/>
      <c r="S23" s="293"/>
      <c r="V23" s="252"/>
    </row>
    <row r="24" spans="1:26" ht="72.5" x14ac:dyDescent="0.35">
      <c r="A24" s="196" t="s">
        <v>72</v>
      </c>
      <c r="B24" s="240" t="s">
        <v>97</v>
      </c>
      <c r="C24" s="122" t="s">
        <v>302</v>
      </c>
      <c r="D24" s="119" t="s">
        <v>281</v>
      </c>
      <c r="E24" s="253" t="s">
        <v>281</v>
      </c>
      <c r="F24" s="240">
        <f ca="1">COUNTIFS(INDIRECT("RAG!$C$"&amp;$V12&amp;":$BB$"&amp;$V12),F$11,RAG!$C$3:$BB$3,$B24)</f>
        <v>1</v>
      </c>
      <c r="G24" s="240">
        <f ca="1">COUNTIFS(INDIRECT("RAG!$C$"&amp;$V12&amp;":$BB$"&amp;$V12),G$11,RAG!$C$3:$BB$3,$B24)</f>
        <v>1</v>
      </c>
      <c r="H24" s="240">
        <f ca="1">COUNTIFS(INDIRECT("RAG!$C$"&amp;$V12&amp;":$BB$"&amp;$V12),H$11,RAG!$C$3:$BB$3,$B24)</f>
        <v>4</v>
      </c>
      <c r="I24" s="231" t="s">
        <v>282</v>
      </c>
      <c r="J24" s="231" t="s">
        <v>335</v>
      </c>
      <c r="K24" s="231" t="s">
        <v>284</v>
      </c>
      <c r="L24" s="231" t="s">
        <v>285</v>
      </c>
      <c r="M24" s="231" t="s">
        <v>286</v>
      </c>
      <c r="N24" s="231" t="s">
        <v>261</v>
      </c>
      <c r="O24" s="246" t="s">
        <v>720</v>
      </c>
      <c r="P24" s="277" t="s">
        <v>281</v>
      </c>
      <c r="Q24" s="249"/>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32"/>
      <c r="J25" s="232"/>
      <c r="K25" s="232"/>
      <c r="L25" s="232"/>
      <c r="M25" s="232"/>
      <c r="N25" s="232"/>
      <c r="O25" s="187"/>
      <c r="P25" s="278"/>
      <c r="Q25" s="250"/>
      <c r="R25" s="235"/>
      <c r="S25" s="293"/>
      <c r="V25" s="238"/>
    </row>
    <row r="26" spans="1:26" x14ac:dyDescent="0.35">
      <c r="A26" s="197"/>
      <c r="B26" s="241"/>
      <c r="C26" s="81" t="s">
        <v>304</v>
      </c>
      <c r="D26" s="108" t="s">
        <v>281</v>
      </c>
      <c r="E26" s="254"/>
      <c r="F26" s="241"/>
      <c r="G26" s="241"/>
      <c r="H26" s="241"/>
      <c r="I26" s="232"/>
      <c r="J26" s="232"/>
      <c r="K26" s="232"/>
      <c r="L26" s="232"/>
      <c r="M26" s="232"/>
      <c r="N26" s="232"/>
      <c r="O26" s="187"/>
      <c r="P26" s="278"/>
      <c r="Q26" s="250"/>
      <c r="R26" s="235"/>
      <c r="S26" s="293"/>
      <c r="V26" s="238"/>
    </row>
    <row r="27" spans="1:26" x14ac:dyDescent="0.35">
      <c r="A27" s="197"/>
      <c r="B27" s="241"/>
      <c r="C27" s="81" t="s">
        <v>305</v>
      </c>
      <c r="D27" s="108" t="s">
        <v>289</v>
      </c>
      <c r="E27" s="254"/>
      <c r="F27" s="241"/>
      <c r="G27" s="241"/>
      <c r="H27" s="241"/>
      <c r="I27" s="232"/>
      <c r="J27" s="232"/>
      <c r="K27" s="232"/>
      <c r="L27" s="232"/>
      <c r="M27" s="232"/>
      <c r="N27" s="232"/>
      <c r="O27" s="187"/>
      <c r="P27" s="278"/>
      <c r="Q27" s="250"/>
      <c r="R27" s="235"/>
      <c r="S27" s="293"/>
      <c r="V27" s="238"/>
    </row>
    <row r="28" spans="1:26" x14ac:dyDescent="0.35">
      <c r="A28" s="197"/>
      <c r="B28" s="241"/>
      <c r="C28" s="81" t="s">
        <v>306</v>
      </c>
      <c r="D28" s="108" t="s">
        <v>289</v>
      </c>
      <c r="E28" s="254"/>
      <c r="F28" s="241"/>
      <c r="G28" s="241"/>
      <c r="H28" s="241"/>
      <c r="I28" s="232"/>
      <c r="J28" s="232"/>
      <c r="K28" s="232"/>
      <c r="L28" s="232"/>
      <c r="M28" s="232"/>
      <c r="N28" s="232"/>
      <c r="O28" s="187"/>
      <c r="P28" s="278"/>
      <c r="Q28" s="250"/>
      <c r="R28" s="235"/>
      <c r="S28" s="293"/>
      <c r="V28" s="238"/>
    </row>
    <row r="29" spans="1:26" ht="29.15" customHeight="1" x14ac:dyDescent="0.35">
      <c r="A29" s="197"/>
      <c r="B29" s="241"/>
      <c r="C29" s="81" t="s">
        <v>307</v>
      </c>
      <c r="D29" s="108" t="s">
        <v>289</v>
      </c>
      <c r="E29" s="254"/>
      <c r="F29" s="241"/>
      <c r="G29" s="241"/>
      <c r="H29" s="241"/>
      <c r="I29" s="232"/>
      <c r="J29" s="232"/>
      <c r="K29" s="232"/>
      <c r="L29" s="232"/>
      <c r="M29" s="232"/>
      <c r="N29" s="232"/>
      <c r="O29" s="187"/>
      <c r="P29" s="278"/>
      <c r="Q29" s="250"/>
      <c r="R29" s="235"/>
      <c r="S29" s="293"/>
      <c r="V29" s="238"/>
    </row>
    <row r="30" spans="1:26" x14ac:dyDescent="0.35">
      <c r="A30" s="197"/>
      <c r="B30" s="241"/>
      <c r="C30" s="81" t="s">
        <v>308</v>
      </c>
      <c r="D30" s="108" t="s">
        <v>289</v>
      </c>
      <c r="E30" s="254"/>
      <c r="F30" s="241"/>
      <c r="G30" s="241"/>
      <c r="H30" s="241"/>
      <c r="I30" s="232"/>
      <c r="J30" s="232"/>
      <c r="K30" s="232"/>
      <c r="L30" s="232"/>
      <c r="M30" s="232"/>
      <c r="N30" s="232"/>
      <c r="O30" s="187"/>
      <c r="P30" s="278"/>
      <c r="Q30" s="250"/>
      <c r="R30" s="235"/>
      <c r="S30" s="293"/>
      <c r="V30" s="238"/>
    </row>
    <row r="31" spans="1:26" ht="29.5" thickBot="1" x14ac:dyDescent="0.4">
      <c r="A31" s="198"/>
      <c r="B31" s="242"/>
      <c r="C31" s="123" t="s">
        <v>309</v>
      </c>
      <c r="D31" s="108" t="s">
        <v>289</v>
      </c>
      <c r="E31" s="255"/>
      <c r="F31" s="242"/>
      <c r="G31" s="242"/>
      <c r="H31" s="242"/>
      <c r="I31" s="248"/>
      <c r="J31" s="248"/>
      <c r="K31" s="248"/>
      <c r="L31" s="248"/>
      <c r="M31" s="248"/>
      <c r="N31" s="248"/>
      <c r="O31" s="247"/>
      <c r="P31" s="279"/>
      <c r="Q31" s="251"/>
      <c r="R31" s="258"/>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1</v>
      </c>
      <c r="H32" s="240">
        <f ca="1">COUNTIFS(INDIRECT("RAG!$C$"&amp;$V12&amp;":$BB$"&amp;$V12),H$11,RAG!$C$3:$BB$3,$B32)</f>
        <v>3</v>
      </c>
      <c r="I32" s="231" t="s">
        <v>282</v>
      </c>
      <c r="J32" s="231" t="s">
        <v>335</v>
      </c>
      <c r="K32" s="231" t="s">
        <v>284</v>
      </c>
      <c r="L32" s="231" t="s">
        <v>285</v>
      </c>
      <c r="M32" s="231" t="s">
        <v>286</v>
      </c>
      <c r="N32" s="231" t="s">
        <v>261</v>
      </c>
      <c r="O32" s="246" t="s">
        <v>412</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32"/>
      <c r="J33" s="232"/>
      <c r="K33" s="232"/>
      <c r="L33" s="232"/>
      <c r="M33" s="232"/>
      <c r="N33" s="232"/>
      <c r="O33" s="187"/>
      <c r="P33" s="278"/>
      <c r="Q33" s="235"/>
      <c r="R33" s="235"/>
      <c r="S33" s="293"/>
      <c r="V33" s="238"/>
    </row>
    <row r="34" spans="1:26" x14ac:dyDescent="0.35">
      <c r="A34" s="197"/>
      <c r="B34" s="241"/>
      <c r="C34" s="125" t="s">
        <v>314</v>
      </c>
      <c r="D34" s="108" t="s">
        <v>281</v>
      </c>
      <c r="E34" s="254"/>
      <c r="F34" s="241"/>
      <c r="G34" s="241"/>
      <c r="H34" s="241"/>
      <c r="I34" s="232"/>
      <c r="J34" s="232"/>
      <c r="K34" s="232"/>
      <c r="L34" s="232"/>
      <c r="M34" s="232"/>
      <c r="N34" s="232"/>
      <c r="O34" s="187"/>
      <c r="P34" s="278"/>
      <c r="Q34" s="235"/>
      <c r="R34" s="235"/>
      <c r="S34" s="293"/>
      <c r="V34" s="238"/>
    </row>
    <row r="35" spans="1:26" ht="30" customHeight="1" x14ac:dyDescent="0.35">
      <c r="A35" s="197"/>
      <c r="B35" s="241"/>
      <c r="C35" s="125" t="s">
        <v>315</v>
      </c>
      <c r="D35" s="108" t="s">
        <v>289</v>
      </c>
      <c r="E35" s="254"/>
      <c r="F35" s="241"/>
      <c r="G35" s="241"/>
      <c r="H35" s="241"/>
      <c r="I35" s="232"/>
      <c r="J35" s="232"/>
      <c r="K35" s="232"/>
      <c r="L35" s="232"/>
      <c r="M35" s="232"/>
      <c r="N35" s="232"/>
      <c r="O35" s="187"/>
      <c r="P35" s="278"/>
      <c r="Q35" s="235"/>
      <c r="R35" s="235"/>
      <c r="S35" s="293"/>
      <c r="V35" s="238"/>
    </row>
    <row r="36" spans="1:26" x14ac:dyDescent="0.35">
      <c r="A36" s="197"/>
      <c r="B36" s="241"/>
      <c r="C36" s="125" t="s">
        <v>316</v>
      </c>
      <c r="D36" s="108" t="s">
        <v>281</v>
      </c>
      <c r="E36" s="254"/>
      <c r="F36" s="241"/>
      <c r="G36" s="241"/>
      <c r="H36" s="241"/>
      <c r="I36" s="232"/>
      <c r="J36" s="232"/>
      <c r="K36" s="232"/>
      <c r="L36" s="232"/>
      <c r="M36" s="232"/>
      <c r="N36" s="232"/>
      <c r="O36" s="187"/>
      <c r="P36" s="278"/>
      <c r="Q36" s="235"/>
      <c r="R36" s="235"/>
      <c r="S36" s="293"/>
      <c r="V36" s="238"/>
    </row>
    <row r="37" spans="1:26" x14ac:dyDescent="0.35">
      <c r="A37" s="197"/>
      <c r="B37" s="241"/>
      <c r="C37" s="125" t="s">
        <v>317</v>
      </c>
      <c r="D37" s="108" t="s">
        <v>289</v>
      </c>
      <c r="E37" s="254"/>
      <c r="F37" s="241"/>
      <c r="G37" s="241"/>
      <c r="H37" s="241"/>
      <c r="I37" s="232"/>
      <c r="J37" s="232"/>
      <c r="K37" s="232"/>
      <c r="L37" s="232"/>
      <c r="M37" s="232"/>
      <c r="N37" s="232"/>
      <c r="O37" s="187"/>
      <c r="P37" s="278"/>
      <c r="Q37" s="235"/>
      <c r="R37" s="235"/>
      <c r="S37" s="293"/>
      <c r="V37" s="238"/>
    </row>
    <row r="38" spans="1:26" x14ac:dyDescent="0.35">
      <c r="A38" s="197"/>
      <c r="B38" s="241"/>
      <c r="C38" s="125" t="s">
        <v>318</v>
      </c>
      <c r="D38" s="108" t="s">
        <v>289</v>
      </c>
      <c r="E38" s="254"/>
      <c r="F38" s="241"/>
      <c r="G38" s="241"/>
      <c r="H38" s="241"/>
      <c r="I38" s="232"/>
      <c r="J38" s="232"/>
      <c r="K38" s="232"/>
      <c r="L38" s="232"/>
      <c r="M38" s="232"/>
      <c r="N38" s="232"/>
      <c r="O38" s="187"/>
      <c r="P38" s="278"/>
      <c r="Q38" s="235"/>
      <c r="R38" s="235"/>
      <c r="S38" s="293"/>
      <c r="V38" s="238"/>
    </row>
    <row r="39" spans="1:26" ht="15" thickBot="1" x14ac:dyDescent="0.4">
      <c r="A39" s="198"/>
      <c r="B39" s="242"/>
      <c r="C39" s="126" t="s">
        <v>319</v>
      </c>
      <c r="D39" s="108" t="s">
        <v>289</v>
      </c>
      <c r="E39" s="255"/>
      <c r="F39" s="242"/>
      <c r="G39" s="242"/>
      <c r="H39" s="242"/>
      <c r="I39" s="248"/>
      <c r="J39" s="248"/>
      <c r="K39" s="248"/>
      <c r="L39" s="248"/>
      <c r="M39" s="248"/>
      <c r="N39" s="248"/>
      <c r="O39" s="247"/>
      <c r="P39" s="279"/>
      <c r="Q39" s="258"/>
      <c r="R39" s="258"/>
      <c r="S39" s="293"/>
      <c r="V39" s="252"/>
    </row>
    <row r="40" spans="1:26" ht="14.5" customHeight="1" x14ac:dyDescent="0.35">
      <c r="A40" s="196" t="s">
        <v>77</v>
      </c>
      <c r="B40" s="240" t="s">
        <v>99</v>
      </c>
      <c r="C40" s="122" t="s">
        <v>320</v>
      </c>
      <c r="D40" s="119" t="s">
        <v>281</v>
      </c>
      <c r="E40" s="253" t="s">
        <v>281</v>
      </c>
      <c r="F40" s="240">
        <f ca="1">COUNTIFS(INDIRECT("RAG!$C$"&amp;$V12&amp;":$BB$"&amp;$V12),F$11,RAG!$C$3:$BB$3,$B40)</f>
        <v>0</v>
      </c>
      <c r="G40" s="240">
        <f ca="1">COUNTIFS(INDIRECT("RAG!$C$"&amp;$V12&amp;":$BB$"&amp;$V12),G$11,RAG!$C$3:$BB$3,$B40)</f>
        <v>0</v>
      </c>
      <c r="H40" s="240">
        <f ca="1">COUNTIFS(INDIRECT("RAG!$C$"&amp;$V12&amp;":$BB$"&amp;$V12),H$11,RAG!$C$3:$BB$3,$B40)</f>
        <v>2</v>
      </c>
      <c r="I40" s="231" t="s">
        <v>282</v>
      </c>
      <c r="J40" s="231" t="s">
        <v>335</v>
      </c>
      <c r="K40" s="231" t="s">
        <v>321</v>
      </c>
      <c r="L40" s="231" t="s">
        <v>285</v>
      </c>
      <c r="M40" s="231" t="s">
        <v>286</v>
      </c>
      <c r="N40" s="231" t="s">
        <v>287</v>
      </c>
      <c r="O40" s="246" t="s">
        <v>918</v>
      </c>
      <c r="P40" s="231" t="s">
        <v>281</v>
      </c>
      <c r="Q40" s="234"/>
      <c r="R40" s="234"/>
      <c r="S40" s="293"/>
      <c r="V40" s="237"/>
      <c r="Z40" t="str">
        <f>IF(R40&gt;0,B40&amp;":"&amp;R40&amp;"
","")</f>
        <v/>
      </c>
    </row>
    <row r="41" spans="1:26" ht="29" x14ac:dyDescent="0.35">
      <c r="A41" s="197"/>
      <c r="B41" s="241"/>
      <c r="C41" s="81" t="s">
        <v>322</v>
      </c>
      <c r="D41" s="108" t="s">
        <v>289</v>
      </c>
      <c r="E41" s="254"/>
      <c r="F41" s="241"/>
      <c r="G41" s="241"/>
      <c r="H41" s="241"/>
      <c r="I41" s="232"/>
      <c r="J41" s="232"/>
      <c r="K41" s="232"/>
      <c r="L41" s="232"/>
      <c r="M41" s="232"/>
      <c r="N41" s="232"/>
      <c r="O41" s="187"/>
      <c r="P41" s="232"/>
      <c r="Q41" s="235"/>
      <c r="R41" s="235"/>
      <c r="S41" s="293"/>
      <c r="V41" s="238"/>
    </row>
    <row r="42" spans="1:26" x14ac:dyDescent="0.35">
      <c r="A42" s="197"/>
      <c r="B42" s="241"/>
      <c r="C42" s="81" t="s">
        <v>323</v>
      </c>
      <c r="D42" s="108" t="s">
        <v>281</v>
      </c>
      <c r="E42" s="254"/>
      <c r="F42" s="241"/>
      <c r="G42" s="241"/>
      <c r="H42" s="241"/>
      <c r="I42" s="232"/>
      <c r="J42" s="232"/>
      <c r="K42" s="232"/>
      <c r="L42" s="232"/>
      <c r="M42" s="232"/>
      <c r="N42" s="232"/>
      <c r="O42" s="187"/>
      <c r="P42" s="232"/>
      <c r="Q42" s="235"/>
      <c r="R42" s="235"/>
      <c r="S42" s="293"/>
      <c r="V42" s="238"/>
    </row>
    <row r="43" spans="1:26" ht="29" x14ac:dyDescent="0.35">
      <c r="A43" s="197"/>
      <c r="B43" s="241"/>
      <c r="C43" s="81" t="s">
        <v>324</v>
      </c>
      <c r="D43" s="108" t="s">
        <v>289</v>
      </c>
      <c r="E43" s="254"/>
      <c r="F43" s="241"/>
      <c r="G43" s="241"/>
      <c r="H43" s="241"/>
      <c r="I43" s="232"/>
      <c r="J43" s="232"/>
      <c r="K43" s="232"/>
      <c r="L43" s="232"/>
      <c r="M43" s="232"/>
      <c r="N43" s="232"/>
      <c r="O43" s="187"/>
      <c r="P43" s="232"/>
      <c r="Q43" s="235"/>
      <c r="R43" s="235"/>
      <c r="S43" s="293"/>
      <c r="V43" s="238"/>
    </row>
    <row r="44" spans="1:26" ht="43.5" x14ac:dyDescent="0.35">
      <c r="A44" s="197"/>
      <c r="B44" s="241"/>
      <c r="C44" s="81" t="s">
        <v>325</v>
      </c>
      <c r="D44" s="108" t="s">
        <v>289</v>
      </c>
      <c r="E44" s="254"/>
      <c r="F44" s="241"/>
      <c r="G44" s="241"/>
      <c r="H44" s="241"/>
      <c r="I44" s="232"/>
      <c r="J44" s="232"/>
      <c r="K44" s="232"/>
      <c r="L44" s="232"/>
      <c r="M44" s="232"/>
      <c r="N44" s="232"/>
      <c r="O44" s="187"/>
      <c r="P44" s="232"/>
      <c r="Q44" s="235"/>
      <c r="R44" s="235"/>
      <c r="S44" s="293"/>
      <c r="V44" s="238"/>
    </row>
    <row r="45" spans="1:26" ht="29.5" thickBot="1" x14ac:dyDescent="0.4">
      <c r="A45" s="198"/>
      <c r="B45" s="242"/>
      <c r="C45" s="123" t="s">
        <v>326</v>
      </c>
      <c r="D45" s="108" t="s">
        <v>289</v>
      </c>
      <c r="E45" s="255"/>
      <c r="F45" s="242"/>
      <c r="G45" s="242"/>
      <c r="H45" s="242"/>
      <c r="I45" s="248"/>
      <c r="J45" s="248"/>
      <c r="K45" s="248"/>
      <c r="L45" s="248"/>
      <c r="M45" s="248"/>
      <c r="N45" s="248"/>
      <c r="O45" s="247"/>
      <c r="P45" s="248"/>
      <c r="Q45" s="258"/>
      <c r="R45" s="258"/>
      <c r="S45" s="293"/>
      <c r="V45" s="252"/>
    </row>
    <row r="46" spans="1:26" ht="29.15" customHeight="1" x14ac:dyDescent="0.35">
      <c r="A46" s="196" t="s">
        <v>80</v>
      </c>
      <c r="B46" s="240" t="s">
        <v>100</v>
      </c>
      <c r="C46" s="122" t="s">
        <v>327</v>
      </c>
      <c r="D46" s="119" t="s">
        <v>281</v>
      </c>
      <c r="E46" s="253" t="s">
        <v>281</v>
      </c>
      <c r="F46" s="240">
        <f ca="1">COUNTIFS(INDIRECT("RAG!$C$"&amp;$V12&amp;":$BB$"&amp;$V12),F$11,RAG!$C$3:$BB$3,$B46)</f>
        <v>1</v>
      </c>
      <c r="G46" s="240">
        <f ca="1">COUNTIFS(INDIRECT("RAG!$C$"&amp;$V12&amp;":$BB$"&amp;$V12),G$11,RAG!$C$3:$BB$3,$B46)</f>
        <v>0</v>
      </c>
      <c r="H46" s="240">
        <f ca="1">COUNTIFS(INDIRECT("RAG!$C$"&amp;$V12&amp;":$BB$"&amp;$V12),H$11,RAG!$C$3:$BB$3,$B46)</f>
        <v>6</v>
      </c>
      <c r="I46" s="231" t="s">
        <v>282</v>
      </c>
      <c r="J46" s="231" t="s">
        <v>335</v>
      </c>
      <c r="K46" s="231" t="s">
        <v>284</v>
      </c>
      <c r="L46" s="231" t="s">
        <v>285</v>
      </c>
      <c r="M46" s="231" t="s">
        <v>286</v>
      </c>
      <c r="N46" s="231" t="s">
        <v>261</v>
      </c>
      <c r="O46" s="246" t="s">
        <v>919</v>
      </c>
      <c r="P46" s="277" t="s">
        <v>281</v>
      </c>
      <c r="Q46" s="234" t="s">
        <v>540</v>
      </c>
      <c r="R46" s="234" t="s">
        <v>312</v>
      </c>
      <c r="S46" s="293"/>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54"/>
      <c r="F47" s="241"/>
      <c r="G47" s="241"/>
      <c r="H47" s="241"/>
      <c r="I47" s="232"/>
      <c r="J47" s="232"/>
      <c r="K47" s="232"/>
      <c r="L47" s="232"/>
      <c r="M47" s="232"/>
      <c r="N47" s="232"/>
      <c r="O47" s="187"/>
      <c r="P47" s="278"/>
      <c r="Q47" s="235"/>
      <c r="R47" s="235"/>
      <c r="S47" s="293"/>
      <c r="V47" s="238"/>
    </row>
    <row r="48" spans="1:26" x14ac:dyDescent="0.35">
      <c r="A48" s="197"/>
      <c r="B48" s="241"/>
      <c r="C48" s="81" t="s">
        <v>329</v>
      </c>
      <c r="D48" s="108" t="s">
        <v>281</v>
      </c>
      <c r="E48" s="254"/>
      <c r="F48" s="241"/>
      <c r="G48" s="241"/>
      <c r="H48" s="241"/>
      <c r="I48" s="232"/>
      <c r="J48" s="232"/>
      <c r="K48" s="232"/>
      <c r="L48" s="232"/>
      <c r="M48" s="232"/>
      <c r="N48" s="232"/>
      <c r="O48" s="187"/>
      <c r="P48" s="278"/>
      <c r="Q48" s="235"/>
      <c r="R48" s="235"/>
      <c r="S48" s="293"/>
      <c r="V48" s="238"/>
    </row>
    <row r="49" spans="1:26" ht="14.5" customHeight="1" x14ac:dyDescent="0.35">
      <c r="A49" s="197"/>
      <c r="B49" s="241"/>
      <c r="C49" s="81" t="s">
        <v>330</v>
      </c>
      <c r="D49" s="108" t="s">
        <v>289</v>
      </c>
      <c r="E49" s="254"/>
      <c r="F49" s="241"/>
      <c r="G49" s="241"/>
      <c r="H49" s="241"/>
      <c r="I49" s="232"/>
      <c r="J49" s="232"/>
      <c r="K49" s="232"/>
      <c r="L49" s="232"/>
      <c r="M49" s="232"/>
      <c r="N49" s="232"/>
      <c r="O49" s="187"/>
      <c r="P49" s="278"/>
      <c r="Q49" s="235"/>
      <c r="R49" s="235"/>
      <c r="S49" s="293"/>
      <c r="V49" s="238"/>
    </row>
    <row r="50" spans="1:26" ht="84.65" customHeight="1" thickBot="1" x14ac:dyDescent="0.4">
      <c r="A50" s="198"/>
      <c r="B50" s="242"/>
      <c r="C50" s="123" t="s">
        <v>331</v>
      </c>
      <c r="D50" s="108" t="s">
        <v>289</v>
      </c>
      <c r="E50" s="255"/>
      <c r="F50" s="242"/>
      <c r="G50" s="242"/>
      <c r="H50" s="242"/>
      <c r="I50" s="248"/>
      <c r="J50" s="248"/>
      <c r="K50" s="248"/>
      <c r="L50" s="248"/>
      <c r="M50" s="248"/>
      <c r="N50" s="248"/>
      <c r="O50" s="247"/>
      <c r="P50" s="279"/>
      <c r="Q50" s="258"/>
      <c r="R50" s="258"/>
      <c r="S50" s="293"/>
      <c r="V50" s="252"/>
    </row>
    <row r="51" spans="1:26" ht="43.5" customHeight="1" x14ac:dyDescent="0.35">
      <c r="A51" s="196" t="s">
        <v>81</v>
      </c>
      <c r="B51" s="240" t="s">
        <v>101</v>
      </c>
      <c r="C51" s="122" t="s">
        <v>332</v>
      </c>
      <c r="D51" s="119" t="s">
        <v>281</v>
      </c>
      <c r="E51" s="253" t="s">
        <v>281</v>
      </c>
      <c r="F51" s="240">
        <f ca="1">COUNTIFS(INDIRECT("RAG!$C$"&amp;$V12&amp;":$BB$"&amp;$V12),F$11,RAG!$C$3:$BB$3,$B51)</f>
        <v>2</v>
      </c>
      <c r="G51" s="240">
        <f ca="1">COUNTIFS(INDIRECT("RAG!$C$"&amp;$V12&amp;":$BB$"&amp;$V12),G$11,RAG!$C$3:$BB$3,$B51)</f>
        <v>1</v>
      </c>
      <c r="H51" s="240">
        <f ca="1">COUNTIFS(INDIRECT("RAG!$C$"&amp;$V12&amp;":$BB$"&amp;$V12),H$11,RAG!$C$3:$BB$3,$B51)</f>
        <v>1</v>
      </c>
      <c r="I51" s="265" t="s">
        <v>231</v>
      </c>
      <c r="J51" s="265" t="s">
        <v>231</v>
      </c>
      <c r="K51" s="265" t="s">
        <v>231</v>
      </c>
      <c r="L51" s="265" t="s">
        <v>231</v>
      </c>
      <c r="M51" s="265" t="s">
        <v>231</v>
      </c>
      <c r="N51" s="265" t="s">
        <v>262</v>
      </c>
      <c r="O51" s="262" t="s">
        <v>920</v>
      </c>
      <c r="P51" s="231" t="s">
        <v>281</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74.5" customHeight="1" thickBot="1" x14ac:dyDescent="0.4">
      <c r="A52" s="198"/>
      <c r="B52" s="242"/>
      <c r="C52" s="123" t="s">
        <v>333</v>
      </c>
      <c r="D52" s="108" t="s">
        <v>281</v>
      </c>
      <c r="E52" s="255"/>
      <c r="F52" s="242"/>
      <c r="G52" s="242"/>
      <c r="H52" s="242"/>
      <c r="I52" s="267"/>
      <c r="J52" s="267"/>
      <c r="K52" s="267"/>
      <c r="L52" s="267"/>
      <c r="M52" s="267"/>
      <c r="N52" s="267"/>
      <c r="O52" s="264"/>
      <c r="P52" s="248"/>
      <c r="Q52" s="258"/>
      <c r="R52" s="258"/>
      <c r="S52" s="293"/>
      <c r="V52" s="252"/>
    </row>
    <row r="53" spans="1:26" ht="29" x14ac:dyDescent="0.35">
      <c r="A53" s="196" t="s">
        <v>83</v>
      </c>
      <c r="B53" s="240" t="s">
        <v>102</v>
      </c>
      <c r="C53" s="119" t="s">
        <v>334</v>
      </c>
      <c r="D53" s="119" t="s">
        <v>289</v>
      </c>
      <c r="E53" s="265" t="s">
        <v>281</v>
      </c>
      <c r="F53" s="259">
        <f ca="1">COUNTIFS(INDIRECT("RAG!$C$"&amp;$V12&amp;":$BB$"&amp;$V12),F$11,RAG!$C$3:$BB$3,$B53)</f>
        <v>0</v>
      </c>
      <c r="G53" s="259">
        <f ca="1">COUNTIFS(INDIRECT("RAG!$C$"&amp;$V12&amp;":$BB$"&amp;$V12),G$11,RAG!$C$3:$BB$3,$B53)</f>
        <v>0</v>
      </c>
      <c r="H53" s="259">
        <f ca="1">COUNTIFS(INDIRECT("RAG!$C$"&amp;$V12&amp;":$BB$"&amp;$V12),H$11,RAG!$C$3:$BB$3,$B53)</f>
        <v>1</v>
      </c>
      <c r="I53" s="231" t="s">
        <v>282</v>
      </c>
      <c r="J53" s="231" t="s">
        <v>335</v>
      </c>
      <c r="K53" s="231" t="s">
        <v>284</v>
      </c>
      <c r="L53" s="231" t="s">
        <v>381</v>
      </c>
      <c r="M53" s="231" t="s">
        <v>286</v>
      </c>
      <c r="N53" s="231" t="s">
        <v>261</v>
      </c>
      <c r="O53" s="246" t="s">
        <v>576</v>
      </c>
      <c r="P53" s="231" t="s">
        <v>289</v>
      </c>
      <c r="Q53" s="249"/>
      <c r="R53" s="234" t="s">
        <v>525</v>
      </c>
      <c r="S53" s="293"/>
      <c r="V53" s="237"/>
      <c r="Z53" t="str">
        <f>IF(R53&gt;0,B53&amp;":"&amp;R53&amp;"
","")</f>
        <v xml:space="preserve">IIA8:Local Plan Policy CN2: Energy Infrastructure requires electric vehicle charging to be provided on site, if car parking is proposed.
</v>
      </c>
    </row>
    <row r="54" spans="1:26" x14ac:dyDescent="0.35">
      <c r="A54" s="197"/>
      <c r="B54" s="241"/>
      <c r="C54" s="108" t="s">
        <v>336</v>
      </c>
      <c r="D54" s="108" t="s">
        <v>281</v>
      </c>
      <c r="E54" s="266"/>
      <c r="F54" s="260"/>
      <c r="G54" s="260"/>
      <c r="H54" s="260"/>
      <c r="I54" s="232"/>
      <c r="J54" s="232"/>
      <c r="K54" s="232"/>
      <c r="L54" s="232"/>
      <c r="M54" s="232"/>
      <c r="N54" s="232"/>
      <c r="O54" s="187"/>
      <c r="P54" s="232"/>
      <c r="Q54" s="250"/>
      <c r="R54" s="235"/>
      <c r="S54" s="293"/>
      <c r="V54" s="238"/>
    </row>
    <row r="55" spans="1:26" x14ac:dyDescent="0.35">
      <c r="A55" s="197"/>
      <c r="B55" s="241"/>
      <c r="C55" s="127" t="s">
        <v>337</v>
      </c>
      <c r="D55" s="108" t="s">
        <v>289</v>
      </c>
      <c r="E55" s="266"/>
      <c r="F55" s="260"/>
      <c r="G55" s="260"/>
      <c r="H55" s="260"/>
      <c r="I55" s="232"/>
      <c r="J55" s="232"/>
      <c r="K55" s="232"/>
      <c r="L55" s="232"/>
      <c r="M55" s="232"/>
      <c r="N55" s="232"/>
      <c r="O55" s="187"/>
      <c r="P55" s="232"/>
      <c r="Q55" s="250"/>
      <c r="R55" s="235"/>
      <c r="S55" s="293"/>
      <c r="V55" s="238"/>
    </row>
    <row r="56" spans="1:26" x14ac:dyDescent="0.35">
      <c r="A56" s="197"/>
      <c r="B56" s="241"/>
      <c r="C56" s="108" t="s">
        <v>338</v>
      </c>
      <c r="D56" s="108" t="s">
        <v>289</v>
      </c>
      <c r="E56" s="266"/>
      <c r="F56" s="260"/>
      <c r="G56" s="260"/>
      <c r="H56" s="260"/>
      <c r="I56" s="232"/>
      <c r="J56" s="232"/>
      <c r="K56" s="232"/>
      <c r="L56" s="232"/>
      <c r="M56" s="232"/>
      <c r="N56" s="232"/>
      <c r="O56" s="187"/>
      <c r="P56" s="232"/>
      <c r="Q56" s="250"/>
      <c r="R56" s="235"/>
      <c r="S56" s="293"/>
      <c r="V56" s="238"/>
    </row>
    <row r="57" spans="1:26" ht="112" customHeight="1" thickBot="1" x14ac:dyDescent="0.4">
      <c r="A57" s="198"/>
      <c r="B57" s="242"/>
      <c r="C57" s="121" t="s">
        <v>339</v>
      </c>
      <c r="D57" s="108" t="s">
        <v>281</v>
      </c>
      <c r="E57" s="267"/>
      <c r="F57" s="261"/>
      <c r="G57" s="261"/>
      <c r="H57" s="261"/>
      <c r="I57" s="248"/>
      <c r="J57" s="248"/>
      <c r="K57" s="248"/>
      <c r="L57" s="248"/>
      <c r="M57" s="248"/>
      <c r="N57" s="248"/>
      <c r="O57" s="247"/>
      <c r="P57" s="248"/>
      <c r="Q57" s="251"/>
      <c r="R57" s="258"/>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1</v>
      </c>
      <c r="H58" s="259">
        <f ca="1">COUNTIFS(INDIRECT("RAG!$C$"&amp;$V12&amp;":$BB$"&amp;$V12),H$11,RAG!$C$3:$BB$3,$B58)</f>
        <v>1</v>
      </c>
      <c r="I58" s="231" t="s">
        <v>282</v>
      </c>
      <c r="J58" s="231" t="s">
        <v>335</v>
      </c>
      <c r="K58" s="231" t="s">
        <v>284</v>
      </c>
      <c r="L58" s="231" t="s">
        <v>285</v>
      </c>
      <c r="M58" s="231" t="s">
        <v>286</v>
      </c>
      <c r="N58" s="265" t="s">
        <v>261</v>
      </c>
      <c r="O58" s="262" t="s">
        <v>846</v>
      </c>
      <c r="P58" s="265" t="s">
        <v>289</v>
      </c>
      <c r="Q58" s="304"/>
      <c r="R58" s="234" t="s">
        <v>524</v>
      </c>
      <c r="S58" s="293"/>
      <c r="V58" s="237"/>
      <c r="Z58" t="str">
        <f>IF(R58&gt;0,B58&amp;":"&amp;R58&amp;"
","")</f>
        <v xml:space="preserve">IIA9:Local Plan Policy CN4: Sustainable Drainage requires sites to incorporate natural flood risk solutions, such as SUDs.
</v>
      </c>
    </row>
    <row r="59" spans="1:26" ht="14.5" customHeight="1" x14ac:dyDescent="0.35">
      <c r="A59" s="197"/>
      <c r="B59" s="241"/>
      <c r="C59" s="109" t="s">
        <v>341</v>
      </c>
      <c r="D59" s="108" t="s">
        <v>289</v>
      </c>
      <c r="E59" s="266"/>
      <c r="F59" s="260"/>
      <c r="G59" s="260"/>
      <c r="H59" s="260"/>
      <c r="I59" s="232"/>
      <c r="J59" s="232"/>
      <c r="K59" s="232"/>
      <c r="L59" s="232"/>
      <c r="M59" s="232"/>
      <c r="N59" s="266"/>
      <c r="O59" s="263"/>
      <c r="P59" s="266"/>
      <c r="Q59" s="305"/>
      <c r="R59" s="235"/>
      <c r="S59" s="293"/>
      <c r="V59" s="238"/>
    </row>
    <row r="60" spans="1:26" ht="29.5" thickBot="1" x14ac:dyDescent="0.4">
      <c r="A60" s="198"/>
      <c r="B60" s="242"/>
      <c r="C60" s="129" t="s">
        <v>342</v>
      </c>
      <c r="D60" s="108" t="s">
        <v>289</v>
      </c>
      <c r="E60" s="267"/>
      <c r="F60" s="261"/>
      <c r="G60" s="261"/>
      <c r="H60" s="261"/>
      <c r="I60" s="248"/>
      <c r="J60" s="248"/>
      <c r="K60" s="248"/>
      <c r="L60" s="248"/>
      <c r="M60" s="248"/>
      <c r="N60" s="267"/>
      <c r="O60" s="264"/>
      <c r="P60" s="267"/>
      <c r="Q60" s="306"/>
      <c r="R60" s="258"/>
      <c r="S60" s="293"/>
      <c r="V60" s="252"/>
    </row>
    <row r="61" spans="1:26" x14ac:dyDescent="0.35">
      <c r="A61" s="196" t="s">
        <v>85</v>
      </c>
      <c r="B61" s="240" t="s">
        <v>104</v>
      </c>
      <c r="C61" s="119" t="s">
        <v>343</v>
      </c>
      <c r="D61" s="119" t="s">
        <v>281</v>
      </c>
      <c r="E61" s="265" t="s">
        <v>281</v>
      </c>
      <c r="F61" s="259">
        <f ca="1">COUNTIFS(INDIRECT("RAG!$C$"&amp;$V12&amp;":$BB$"&amp;$V12),F$11,RAG!$C$3:$BB$3,$B61)</f>
        <v>0</v>
      </c>
      <c r="G61" s="259">
        <f ca="1">COUNTIFS(INDIRECT("RAG!$C$"&amp;$V12&amp;":$BB$"&amp;$V12),G$11,RAG!$C$3:$BB$3,$B61)</f>
        <v>1</v>
      </c>
      <c r="H61" s="259">
        <f ca="1">COUNTIFS(INDIRECT("RAG!$C$"&amp;$V12&amp;":$BB$"&amp;$V12),H$11,RAG!$C$3:$BB$3,$B61)</f>
        <v>4</v>
      </c>
      <c r="I61" s="231" t="s">
        <v>231</v>
      </c>
      <c r="J61" s="231" t="s">
        <v>231</v>
      </c>
      <c r="K61" s="231" t="s">
        <v>231</v>
      </c>
      <c r="L61" s="231" t="s">
        <v>231</v>
      </c>
      <c r="M61" s="231" t="s">
        <v>231</v>
      </c>
      <c r="N61" s="231" t="s">
        <v>262</v>
      </c>
      <c r="O61" s="246" t="s">
        <v>921</v>
      </c>
      <c r="P61" s="231" t="s">
        <v>289</v>
      </c>
      <c r="Q61" s="271"/>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32"/>
      <c r="J62" s="232"/>
      <c r="K62" s="232"/>
      <c r="L62" s="232"/>
      <c r="M62" s="232"/>
      <c r="N62" s="232"/>
      <c r="O62" s="187"/>
      <c r="P62" s="232"/>
      <c r="Q62" s="272"/>
      <c r="R62" s="272"/>
      <c r="S62" s="293"/>
      <c r="V62" s="275"/>
    </row>
    <row r="63" spans="1:26" x14ac:dyDescent="0.35">
      <c r="A63" s="197"/>
      <c r="B63" s="241"/>
      <c r="C63" s="108" t="s">
        <v>345</v>
      </c>
      <c r="D63" s="108" t="s">
        <v>281</v>
      </c>
      <c r="E63" s="266"/>
      <c r="F63" s="260"/>
      <c r="G63" s="260"/>
      <c r="H63" s="260"/>
      <c r="I63" s="232"/>
      <c r="J63" s="232"/>
      <c r="K63" s="232"/>
      <c r="L63" s="232"/>
      <c r="M63" s="232"/>
      <c r="N63" s="232"/>
      <c r="O63" s="187"/>
      <c r="P63" s="232"/>
      <c r="Q63" s="272"/>
      <c r="R63" s="272"/>
      <c r="S63" s="293"/>
      <c r="V63" s="275"/>
    </row>
    <row r="64" spans="1:26" x14ac:dyDescent="0.35">
      <c r="A64" s="197"/>
      <c r="B64" s="241"/>
      <c r="C64" s="108" t="s">
        <v>346</v>
      </c>
      <c r="D64" s="108" t="s">
        <v>281</v>
      </c>
      <c r="E64" s="266"/>
      <c r="F64" s="260"/>
      <c r="G64" s="260"/>
      <c r="H64" s="260"/>
      <c r="I64" s="232"/>
      <c r="J64" s="232"/>
      <c r="K64" s="232"/>
      <c r="L64" s="232"/>
      <c r="M64" s="232"/>
      <c r="N64" s="232"/>
      <c r="O64" s="187"/>
      <c r="P64" s="232"/>
      <c r="Q64" s="272"/>
      <c r="R64" s="272"/>
      <c r="S64" s="293"/>
      <c r="V64" s="275"/>
    </row>
    <row r="65" spans="1:26" x14ac:dyDescent="0.35">
      <c r="A65" s="197"/>
      <c r="B65" s="241"/>
      <c r="C65" s="108" t="s">
        <v>347</v>
      </c>
      <c r="D65" s="108" t="s">
        <v>289</v>
      </c>
      <c r="E65" s="266"/>
      <c r="F65" s="260"/>
      <c r="G65" s="260"/>
      <c r="H65" s="260"/>
      <c r="I65" s="232"/>
      <c r="J65" s="232"/>
      <c r="K65" s="232"/>
      <c r="L65" s="232"/>
      <c r="M65" s="232"/>
      <c r="N65" s="232"/>
      <c r="O65" s="187"/>
      <c r="P65" s="232"/>
      <c r="Q65" s="272"/>
      <c r="R65" s="272"/>
      <c r="S65" s="293"/>
      <c r="V65" s="275"/>
    </row>
    <row r="66" spans="1:26" x14ac:dyDescent="0.35">
      <c r="A66" s="197"/>
      <c r="B66" s="241"/>
      <c r="C66" s="108" t="s">
        <v>348</v>
      </c>
      <c r="D66" s="108" t="s">
        <v>289</v>
      </c>
      <c r="E66" s="266"/>
      <c r="F66" s="260"/>
      <c r="G66" s="260"/>
      <c r="H66" s="260"/>
      <c r="I66" s="232"/>
      <c r="J66" s="232"/>
      <c r="K66" s="232"/>
      <c r="L66" s="232"/>
      <c r="M66" s="232"/>
      <c r="N66" s="232"/>
      <c r="O66" s="187"/>
      <c r="P66" s="232"/>
      <c r="Q66" s="272"/>
      <c r="R66" s="272"/>
      <c r="S66" s="293"/>
      <c r="V66" s="275"/>
    </row>
    <row r="67" spans="1:26" ht="29" x14ac:dyDescent="0.35">
      <c r="A67" s="197"/>
      <c r="B67" s="241"/>
      <c r="C67" s="108" t="s">
        <v>349</v>
      </c>
      <c r="D67" s="108" t="s">
        <v>289</v>
      </c>
      <c r="E67" s="266"/>
      <c r="F67" s="260"/>
      <c r="G67" s="260"/>
      <c r="H67" s="260"/>
      <c r="I67" s="232"/>
      <c r="J67" s="232"/>
      <c r="K67" s="232"/>
      <c r="L67" s="232"/>
      <c r="M67" s="232"/>
      <c r="N67" s="232"/>
      <c r="O67" s="187"/>
      <c r="P67" s="232"/>
      <c r="Q67" s="272"/>
      <c r="R67" s="272"/>
      <c r="S67" s="293"/>
      <c r="V67" s="275"/>
    </row>
    <row r="68" spans="1:26" ht="15" thickBot="1" x14ac:dyDescent="0.4">
      <c r="A68" s="198"/>
      <c r="B68" s="242"/>
      <c r="C68" s="121" t="s">
        <v>350</v>
      </c>
      <c r="D68" s="108" t="s">
        <v>281</v>
      </c>
      <c r="E68" s="267"/>
      <c r="F68" s="261"/>
      <c r="G68" s="261"/>
      <c r="H68" s="261"/>
      <c r="I68" s="248"/>
      <c r="J68" s="248"/>
      <c r="K68" s="248"/>
      <c r="L68" s="248"/>
      <c r="M68" s="248"/>
      <c r="N68" s="248"/>
      <c r="O68" s="247"/>
      <c r="P68" s="248"/>
      <c r="Q68" s="273"/>
      <c r="R68" s="273"/>
      <c r="S68" s="293"/>
      <c r="V68" s="276"/>
    </row>
    <row r="69" spans="1:26" x14ac:dyDescent="0.35">
      <c r="A69" s="196" t="s">
        <v>599</v>
      </c>
      <c r="B69" s="240" t="s">
        <v>105</v>
      </c>
      <c r="C69" s="124" t="s">
        <v>738</v>
      </c>
      <c r="D69" s="119" t="s">
        <v>281</v>
      </c>
      <c r="E69" s="265" t="s">
        <v>281</v>
      </c>
      <c r="F69" s="259">
        <f ca="1">COUNTIFS(INDIRECT("RAG!$C$"&amp;$V12&amp;":$BB$"&amp;$V12),F$11,RAG!$C$3:$BB$3,$B69)</f>
        <v>1</v>
      </c>
      <c r="G69" s="259">
        <f ca="1">COUNTIFS(INDIRECT("RAG!$C$"&amp;$V12&amp;":$BB$"&amp;$V12),G$11,RAG!$C$3:$BB$3,$B69)</f>
        <v>0</v>
      </c>
      <c r="H69" s="259">
        <f ca="1">COUNTIFS(INDIRECT("RAG!$C$"&amp;$V12&amp;":$BB$"&amp;$V12),H$11,RAG!$C$3:$BB$3,$B69)</f>
        <v>5</v>
      </c>
      <c r="I69" s="231" t="s">
        <v>282</v>
      </c>
      <c r="J69" s="231" t="s">
        <v>335</v>
      </c>
      <c r="K69" s="231" t="s">
        <v>284</v>
      </c>
      <c r="L69" s="231" t="s">
        <v>285</v>
      </c>
      <c r="M69" s="231" t="s">
        <v>286</v>
      </c>
      <c r="N69" s="231" t="s">
        <v>264</v>
      </c>
      <c r="O69" s="262" t="s">
        <v>922</v>
      </c>
      <c r="P69" s="231" t="s">
        <v>281</v>
      </c>
      <c r="Q69" s="234" t="s">
        <v>351</v>
      </c>
      <c r="R69" s="234"/>
      <c r="S69" s="293"/>
      <c r="V69" s="237"/>
      <c r="Z69" t="str">
        <f>IF(R69&gt;0,B69&amp;":"&amp;R69&amp;"
","")</f>
        <v/>
      </c>
    </row>
    <row r="70" spans="1:26" x14ac:dyDescent="0.35">
      <c r="A70" s="197"/>
      <c r="B70" s="241"/>
      <c r="C70" s="125" t="s">
        <v>352</v>
      </c>
      <c r="D70" s="108" t="s">
        <v>281</v>
      </c>
      <c r="E70" s="266"/>
      <c r="F70" s="260"/>
      <c r="G70" s="260"/>
      <c r="H70" s="260"/>
      <c r="I70" s="232"/>
      <c r="J70" s="232"/>
      <c r="K70" s="232"/>
      <c r="L70" s="232"/>
      <c r="M70" s="232"/>
      <c r="N70" s="232"/>
      <c r="O70" s="263"/>
      <c r="P70" s="232"/>
      <c r="Q70" s="235"/>
      <c r="R70" s="235"/>
      <c r="S70" s="293"/>
      <c r="V70" s="238"/>
    </row>
    <row r="71" spans="1:26" ht="29" x14ac:dyDescent="0.35">
      <c r="A71" s="197"/>
      <c r="B71" s="241"/>
      <c r="C71" s="125" t="s">
        <v>353</v>
      </c>
      <c r="D71" s="108" t="s">
        <v>289</v>
      </c>
      <c r="E71" s="266"/>
      <c r="F71" s="260"/>
      <c r="G71" s="260"/>
      <c r="H71" s="260"/>
      <c r="I71" s="232"/>
      <c r="J71" s="232"/>
      <c r="K71" s="232"/>
      <c r="L71" s="232"/>
      <c r="M71" s="232"/>
      <c r="N71" s="232"/>
      <c r="O71" s="263"/>
      <c r="P71" s="232"/>
      <c r="Q71" s="235"/>
      <c r="R71" s="235"/>
      <c r="S71" s="293"/>
      <c r="V71" s="238"/>
    </row>
    <row r="72" spans="1:26" x14ac:dyDescent="0.35">
      <c r="A72" s="197"/>
      <c r="B72" s="241"/>
      <c r="C72" s="125" t="s">
        <v>354</v>
      </c>
      <c r="D72" s="108" t="s">
        <v>289</v>
      </c>
      <c r="E72" s="266"/>
      <c r="F72" s="260"/>
      <c r="G72" s="260"/>
      <c r="H72" s="260"/>
      <c r="I72" s="232"/>
      <c r="J72" s="232"/>
      <c r="K72" s="232"/>
      <c r="L72" s="232"/>
      <c r="M72" s="232"/>
      <c r="N72" s="232"/>
      <c r="O72" s="263"/>
      <c r="P72" s="232"/>
      <c r="Q72" s="235"/>
      <c r="R72" s="235"/>
      <c r="S72" s="293"/>
      <c r="V72" s="238"/>
    </row>
    <row r="73" spans="1:26" x14ac:dyDescent="0.35">
      <c r="A73" s="197"/>
      <c r="B73" s="241"/>
      <c r="C73" s="125" t="s">
        <v>739</v>
      </c>
      <c r="D73" s="108" t="s">
        <v>289</v>
      </c>
      <c r="E73" s="266"/>
      <c r="F73" s="260"/>
      <c r="G73" s="260"/>
      <c r="H73" s="260"/>
      <c r="I73" s="232"/>
      <c r="J73" s="232"/>
      <c r="K73" s="232"/>
      <c r="L73" s="232"/>
      <c r="M73" s="232"/>
      <c r="N73" s="232"/>
      <c r="O73" s="263"/>
      <c r="P73" s="232"/>
      <c r="Q73" s="235"/>
      <c r="R73" s="235"/>
      <c r="S73" s="293"/>
      <c r="V73" s="238"/>
    </row>
    <row r="74" spans="1:26" x14ac:dyDescent="0.35">
      <c r="A74" s="197"/>
      <c r="B74" s="241"/>
      <c r="C74" s="125" t="s">
        <v>355</v>
      </c>
      <c r="D74" s="108" t="s">
        <v>289</v>
      </c>
      <c r="E74" s="266"/>
      <c r="F74" s="260"/>
      <c r="G74" s="260"/>
      <c r="H74" s="260"/>
      <c r="I74" s="232"/>
      <c r="J74" s="232"/>
      <c r="K74" s="232"/>
      <c r="L74" s="232"/>
      <c r="M74" s="232"/>
      <c r="N74" s="232"/>
      <c r="O74" s="263"/>
      <c r="P74" s="232"/>
      <c r="Q74" s="235"/>
      <c r="R74" s="235"/>
      <c r="S74" s="293"/>
      <c r="V74" s="238"/>
    </row>
    <row r="75" spans="1:26" ht="37.5" customHeight="1" thickBot="1" x14ac:dyDescent="0.4">
      <c r="A75" s="198"/>
      <c r="B75" s="242"/>
      <c r="C75" s="126" t="s">
        <v>356</v>
      </c>
      <c r="D75" s="108" t="s">
        <v>289</v>
      </c>
      <c r="E75" s="267"/>
      <c r="F75" s="261"/>
      <c r="G75" s="261"/>
      <c r="H75" s="261"/>
      <c r="I75" s="248"/>
      <c r="J75" s="248"/>
      <c r="K75" s="248"/>
      <c r="L75" s="248"/>
      <c r="M75" s="248"/>
      <c r="N75" s="248"/>
      <c r="O75" s="264"/>
      <c r="P75" s="248"/>
      <c r="Q75" s="258"/>
      <c r="R75" s="258"/>
      <c r="S75" s="293"/>
      <c r="V75" s="252"/>
    </row>
    <row r="76" spans="1:26" x14ac:dyDescent="0.35">
      <c r="A76" s="196" t="s">
        <v>87</v>
      </c>
      <c r="B76" s="240" t="s">
        <v>106</v>
      </c>
      <c r="C76" s="124" t="s">
        <v>357</v>
      </c>
      <c r="D76" s="119" t="s">
        <v>281</v>
      </c>
      <c r="E76" s="265" t="s">
        <v>281</v>
      </c>
      <c r="F76" s="259">
        <f ca="1">COUNTIFS(INDIRECT("RAG!$C$"&amp;$V12&amp;":$BB$"&amp;$V12),F$11,RAG!$C$3:$BB$3,$B76)</f>
        <v>0</v>
      </c>
      <c r="G76" s="259">
        <f ca="1">COUNTIFS(INDIRECT("RAG!$C$"&amp;$V12&amp;":$BB$"&amp;$V12),G$11,RAG!$C$3:$BB$3,$B76)</f>
        <v>0</v>
      </c>
      <c r="H76" s="259">
        <f ca="1">COUNTIFS(INDIRECT("RAG!$C$"&amp;$V12&amp;":$BB$"&amp;$V12),H$11,RAG!$C$3:$BB$3,$B76)</f>
        <v>4</v>
      </c>
      <c r="I76" s="231" t="s">
        <v>282</v>
      </c>
      <c r="J76" s="231" t="s">
        <v>335</v>
      </c>
      <c r="K76" s="231" t="s">
        <v>284</v>
      </c>
      <c r="L76" s="231" t="s">
        <v>285</v>
      </c>
      <c r="M76" s="231" t="s">
        <v>286</v>
      </c>
      <c r="N76" s="231" t="s">
        <v>261</v>
      </c>
      <c r="O76" s="268" t="s">
        <v>841</v>
      </c>
      <c r="P76" s="231" t="s">
        <v>289</v>
      </c>
      <c r="Q76" s="249"/>
      <c r="R76" s="249"/>
      <c r="S76" s="293"/>
      <c r="V76" s="237"/>
      <c r="Z76" t="str">
        <f>IF(R76&gt;0,B76&amp;":"&amp;R76&amp;"
","")</f>
        <v/>
      </c>
    </row>
    <row r="77" spans="1:26" x14ac:dyDescent="0.35">
      <c r="A77" s="197"/>
      <c r="B77" s="241"/>
      <c r="C77" s="125" t="s">
        <v>359</v>
      </c>
      <c r="D77" s="108" t="s">
        <v>289</v>
      </c>
      <c r="E77" s="266"/>
      <c r="F77" s="260"/>
      <c r="G77" s="260"/>
      <c r="H77" s="260"/>
      <c r="I77" s="232"/>
      <c r="J77" s="232"/>
      <c r="K77" s="232"/>
      <c r="L77" s="232"/>
      <c r="M77" s="232"/>
      <c r="N77" s="232"/>
      <c r="O77" s="269"/>
      <c r="P77" s="232"/>
      <c r="Q77" s="250"/>
      <c r="R77" s="250"/>
      <c r="S77" s="293"/>
      <c r="V77" s="238"/>
    </row>
    <row r="78" spans="1:26" x14ac:dyDescent="0.35">
      <c r="A78" s="197"/>
      <c r="B78" s="241"/>
      <c r="C78" s="125" t="s">
        <v>360</v>
      </c>
      <c r="D78" s="108" t="s">
        <v>281</v>
      </c>
      <c r="E78" s="266"/>
      <c r="F78" s="260"/>
      <c r="G78" s="260"/>
      <c r="H78" s="260"/>
      <c r="I78" s="232"/>
      <c r="J78" s="232"/>
      <c r="K78" s="232"/>
      <c r="L78" s="232"/>
      <c r="M78" s="232"/>
      <c r="N78" s="232"/>
      <c r="O78" s="269"/>
      <c r="P78" s="232"/>
      <c r="Q78" s="250"/>
      <c r="R78" s="250"/>
      <c r="S78" s="293"/>
      <c r="V78" s="238"/>
    </row>
    <row r="79" spans="1:26" x14ac:dyDescent="0.35">
      <c r="A79" s="197"/>
      <c r="B79" s="241"/>
      <c r="C79" s="125" t="s">
        <v>361</v>
      </c>
      <c r="D79" s="108" t="s">
        <v>281</v>
      </c>
      <c r="E79" s="266"/>
      <c r="F79" s="260"/>
      <c r="G79" s="260"/>
      <c r="H79" s="260"/>
      <c r="I79" s="232"/>
      <c r="J79" s="232"/>
      <c r="K79" s="232"/>
      <c r="L79" s="232"/>
      <c r="M79" s="232"/>
      <c r="N79" s="232"/>
      <c r="O79" s="269"/>
      <c r="P79" s="232"/>
      <c r="Q79" s="250"/>
      <c r="R79" s="250"/>
      <c r="S79" s="293"/>
      <c r="V79" s="238"/>
    </row>
    <row r="80" spans="1:26" ht="15" thickBot="1" x14ac:dyDescent="0.4">
      <c r="A80" s="198"/>
      <c r="B80" s="242"/>
      <c r="C80" s="130" t="s">
        <v>362</v>
      </c>
      <c r="D80" s="108" t="s">
        <v>289</v>
      </c>
      <c r="E80" s="267"/>
      <c r="F80" s="261"/>
      <c r="G80" s="261"/>
      <c r="H80" s="261"/>
      <c r="I80" s="248"/>
      <c r="J80" s="248"/>
      <c r="K80" s="248"/>
      <c r="L80" s="248"/>
      <c r="M80" s="248"/>
      <c r="N80" s="248"/>
      <c r="O80" s="270"/>
      <c r="P80" s="248"/>
      <c r="Q80" s="251"/>
      <c r="R80" s="251"/>
      <c r="S80" s="293"/>
      <c r="V80" s="252"/>
    </row>
    <row r="81" spans="1:26" ht="14.5" customHeight="1"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2</v>
      </c>
      <c r="H81" s="240">
        <f ca="1">COUNTIFS(INDIRECT("RAG!$C$"&amp;$V12&amp;":$BB$"&amp;$V12),H$11,RAG!$C$3:$BB$3,$B81)</f>
        <v>3</v>
      </c>
      <c r="I81" s="231" t="s">
        <v>282</v>
      </c>
      <c r="J81" s="231" t="s">
        <v>335</v>
      </c>
      <c r="K81" s="231" t="s">
        <v>284</v>
      </c>
      <c r="L81" s="231" t="s">
        <v>285</v>
      </c>
      <c r="M81" s="231" t="s">
        <v>286</v>
      </c>
      <c r="N81" s="231" t="s">
        <v>264</v>
      </c>
      <c r="O81" s="246" t="s">
        <v>959</v>
      </c>
      <c r="P81" s="231" t="s">
        <v>281</v>
      </c>
      <c r="Q81" s="234" t="s">
        <v>960</v>
      </c>
      <c r="R81" s="234" t="s">
        <v>938</v>
      </c>
      <c r="S81" s="292"/>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54"/>
      <c r="F82" s="241"/>
      <c r="G82" s="241"/>
      <c r="H82" s="241"/>
      <c r="I82" s="232"/>
      <c r="J82" s="232"/>
      <c r="K82" s="232"/>
      <c r="L82" s="232"/>
      <c r="M82" s="232"/>
      <c r="N82" s="232"/>
      <c r="O82" s="187"/>
      <c r="P82" s="232"/>
      <c r="Q82" s="235"/>
      <c r="R82" s="235"/>
      <c r="S82" s="292"/>
      <c r="V82" s="238"/>
    </row>
    <row r="83" spans="1:26" x14ac:dyDescent="0.35">
      <c r="A83" s="201"/>
      <c r="B83" s="241"/>
      <c r="C83" s="125" t="s">
        <v>365</v>
      </c>
      <c r="D83" s="108" t="s">
        <v>289</v>
      </c>
      <c r="E83" s="254"/>
      <c r="F83" s="241"/>
      <c r="G83" s="241"/>
      <c r="H83" s="241"/>
      <c r="I83" s="232"/>
      <c r="J83" s="232"/>
      <c r="K83" s="232"/>
      <c r="L83" s="232"/>
      <c r="M83" s="232"/>
      <c r="N83" s="232"/>
      <c r="O83" s="187"/>
      <c r="P83" s="232"/>
      <c r="Q83" s="235"/>
      <c r="R83" s="235"/>
      <c r="S83" s="292"/>
      <c r="V83" s="238"/>
    </row>
    <row r="84" spans="1:26" x14ac:dyDescent="0.35">
      <c r="A84" s="201"/>
      <c r="B84" s="241"/>
      <c r="C84" s="131" t="s">
        <v>366</v>
      </c>
      <c r="D84" s="108" t="s">
        <v>289</v>
      </c>
      <c r="E84" s="254"/>
      <c r="F84" s="241"/>
      <c r="G84" s="241"/>
      <c r="H84" s="241"/>
      <c r="I84" s="232"/>
      <c r="J84" s="232"/>
      <c r="K84" s="232"/>
      <c r="L84" s="232"/>
      <c r="M84" s="232"/>
      <c r="N84" s="232"/>
      <c r="O84" s="187"/>
      <c r="P84" s="232"/>
      <c r="Q84" s="235"/>
      <c r="R84" s="235"/>
      <c r="S84" s="292"/>
      <c r="V84" s="238"/>
    </row>
    <row r="85" spans="1:26" ht="29" x14ac:dyDescent="0.35">
      <c r="A85" s="201"/>
      <c r="B85" s="241"/>
      <c r="C85" s="131" t="s">
        <v>367</v>
      </c>
      <c r="D85" s="108" t="s">
        <v>289</v>
      </c>
      <c r="E85" s="254"/>
      <c r="F85" s="241"/>
      <c r="G85" s="241"/>
      <c r="H85" s="241"/>
      <c r="I85" s="232"/>
      <c r="J85" s="232"/>
      <c r="K85" s="232"/>
      <c r="L85" s="232"/>
      <c r="M85" s="232"/>
      <c r="N85" s="232"/>
      <c r="O85" s="187"/>
      <c r="P85" s="232"/>
      <c r="Q85" s="235"/>
      <c r="R85" s="235"/>
      <c r="S85" s="292"/>
      <c r="V85" s="238"/>
    </row>
    <row r="86" spans="1:26" ht="29" x14ac:dyDescent="0.35">
      <c r="A86" s="201"/>
      <c r="B86" s="241"/>
      <c r="C86" s="131" t="s">
        <v>368</v>
      </c>
      <c r="D86" s="108" t="s">
        <v>281</v>
      </c>
      <c r="E86" s="254"/>
      <c r="F86" s="241"/>
      <c r="G86" s="241"/>
      <c r="H86" s="241"/>
      <c r="I86" s="232"/>
      <c r="J86" s="232"/>
      <c r="K86" s="232"/>
      <c r="L86" s="232"/>
      <c r="M86" s="232"/>
      <c r="N86" s="232"/>
      <c r="O86" s="187"/>
      <c r="P86" s="232"/>
      <c r="Q86" s="235"/>
      <c r="R86" s="235"/>
      <c r="S86" s="292"/>
      <c r="V86" s="238"/>
    </row>
    <row r="87" spans="1:26" ht="40" customHeight="1" thickBot="1" x14ac:dyDescent="0.4">
      <c r="A87" s="200"/>
      <c r="B87" s="242"/>
      <c r="C87" s="129" t="s">
        <v>369</v>
      </c>
      <c r="D87" s="108" t="s">
        <v>289</v>
      </c>
      <c r="E87" s="255"/>
      <c r="F87" s="242"/>
      <c r="G87" s="242"/>
      <c r="H87" s="242"/>
      <c r="I87" s="248"/>
      <c r="J87" s="248"/>
      <c r="K87" s="248"/>
      <c r="L87" s="248"/>
      <c r="M87" s="248"/>
      <c r="N87" s="248"/>
      <c r="O87" s="247"/>
      <c r="P87" s="248"/>
      <c r="Q87" s="258"/>
      <c r="R87" s="258"/>
      <c r="S87" s="292"/>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31" t="s">
        <v>231</v>
      </c>
      <c r="J88" s="231" t="s">
        <v>231</v>
      </c>
      <c r="K88" s="231" t="s">
        <v>231</v>
      </c>
      <c r="L88" s="231" t="s">
        <v>231</v>
      </c>
      <c r="M88" s="231" t="s">
        <v>231</v>
      </c>
      <c r="N88" s="231"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32"/>
      <c r="J89" s="232"/>
      <c r="K89" s="232"/>
      <c r="L89" s="232"/>
      <c r="M89" s="232"/>
      <c r="N89" s="232"/>
      <c r="O89" s="187"/>
      <c r="P89" s="232"/>
      <c r="Q89" s="235"/>
      <c r="R89" s="235"/>
      <c r="S89" s="293"/>
      <c r="V89" s="238"/>
    </row>
    <row r="90" spans="1:26" x14ac:dyDescent="0.35">
      <c r="A90" s="201"/>
      <c r="B90" s="241"/>
      <c r="C90" s="131" t="s">
        <v>373</v>
      </c>
      <c r="D90" s="108" t="s">
        <v>289</v>
      </c>
      <c r="E90" s="254"/>
      <c r="F90" s="241"/>
      <c r="G90" s="241"/>
      <c r="H90" s="241"/>
      <c r="I90" s="232"/>
      <c r="J90" s="232"/>
      <c r="K90" s="232"/>
      <c r="L90" s="232"/>
      <c r="M90" s="232"/>
      <c r="N90" s="232"/>
      <c r="O90" s="187"/>
      <c r="P90" s="232"/>
      <c r="Q90" s="235"/>
      <c r="R90" s="235"/>
      <c r="S90" s="293"/>
      <c r="V90" s="238"/>
    </row>
    <row r="91" spans="1:26" ht="77.150000000000006" customHeight="1" thickBot="1" x14ac:dyDescent="0.4">
      <c r="A91" s="202"/>
      <c r="B91" s="242"/>
      <c r="C91" s="133" t="s">
        <v>374</v>
      </c>
      <c r="D91" s="143" t="s">
        <v>281</v>
      </c>
      <c r="E91" s="255"/>
      <c r="F91" s="242"/>
      <c r="G91" s="242"/>
      <c r="H91" s="242"/>
      <c r="I91" s="233"/>
      <c r="J91" s="233"/>
      <c r="K91" s="233"/>
      <c r="L91" s="233"/>
      <c r="M91" s="233"/>
      <c r="N91" s="233"/>
      <c r="O91" s="257"/>
      <c r="P91" s="233"/>
      <c r="Q91" s="236"/>
      <c r="R91" s="236"/>
      <c r="S91" s="293"/>
      <c r="V91" s="239"/>
      <c r="W91" s="120" t="str">
        <f>IF(N91='[4]Drop downs'!$G$2,B91&amp;": "&amp;O91&amp;""," ")</f>
        <v xml:space="preserve"> </v>
      </c>
      <c r="X91" s="120"/>
    </row>
    <row r="92" spans="1:26" x14ac:dyDescent="0.35">
      <c r="E92" s="156"/>
      <c r="F92" s="156"/>
      <c r="G92" s="156"/>
      <c r="H92" s="156"/>
      <c r="I92" s="156"/>
      <c r="J92" s="156"/>
      <c r="K92" s="156"/>
      <c r="L92" s="156"/>
      <c r="M92" s="156"/>
      <c r="N92" s="156"/>
      <c r="O92" s="156"/>
      <c r="P92" s="156"/>
      <c r="Q92" s="156"/>
      <c r="R92" s="156"/>
    </row>
    <row r="93" spans="1:26" x14ac:dyDescent="0.35">
      <c r="E93" s="156"/>
      <c r="F93" s="156"/>
      <c r="G93" s="156"/>
      <c r="H93" s="156"/>
      <c r="I93" s="156"/>
      <c r="J93" s="156"/>
      <c r="K93" s="156"/>
      <c r="L93" s="156"/>
      <c r="M93" s="156"/>
      <c r="N93" s="156"/>
      <c r="O93" s="156"/>
      <c r="P93" s="156"/>
      <c r="Q93" s="156"/>
      <c r="R93" s="156"/>
    </row>
    <row r="94" spans="1:26" s="111" customFormat="1" x14ac:dyDescent="0.35">
      <c r="A94"/>
      <c r="B94"/>
      <c r="C94"/>
      <c r="D94"/>
      <c r="E94" s="156"/>
      <c r="F94" s="156"/>
      <c r="G94" s="156"/>
      <c r="H94" s="156"/>
      <c r="I94" s="156"/>
      <c r="J94" s="156"/>
      <c r="K94" s="156"/>
      <c r="L94" s="156"/>
      <c r="M94" s="156"/>
      <c r="N94" s="156"/>
      <c r="O94" s="156"/>
      <c r="P94" s="156"/>
      <c r="Q94" s="156"/>
      <c r="R94" s="156"/>
      <c r="S94" s="155"/>
    </row>
    <row r="95" spans="1:26" x14ac:dyDescent="0.35">
      <c r="E95" s="156"/>
      <c r="F95" s="156"/>
      <c r="G95" s="156"/>
      <c r="H95" s="156"/>
      <c r="I95" s="156"/>
      <c r="J95" s="156"/>
      <c r="K95" s="156"/>
      <c r="L95" s="156"/>
      <c r="M95" s="156"/>
      <c r="N95" s="156"/>
      <c r="O95" s="156"/>
      <c r="P95" s="156"/>
      <c r="Q95" s="156"/>
      <c r="R95" s="156"/>
    </row>
  </sheetData>
  <sheetProtection algorithmName="SHA-512" hashValue="c+LfK8rIzQyOU4zieESfiBIW8DeJW++xe8klDAvVT5AyTjqsiJPRji0fZKLiI6bm18LSSHbMISDHKMqIBnnfnw==" saltValue="m8gcsT20vvcXJI0mPtPkDw=="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O24:O31"/>
    <mergeCell ref="P24:P31"/>
    <mergeCell ref="Q24:Q3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M40:M45"/>
    <mergeCell ref="N40:N45"/>
    <mergeCell ref="A46:A50"/>
    <mergeCell ref="B46:B50"/>
    <mergeCell ref="E46:E50"/>
    <mergeCell ref="F46:F50"/>
    <mergeCell ref="G46:G50"/>
    <mergeCell ref="I40:I45"/>
    <mergeCell ref="J40:J45"/>
    <mergeCell ref="K40:K45"/>
    <mergeCell ref="L40:L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1658" priority="1">
      <formula>$D12="No"</formula>
    </cfRule>
  </conditionalFormatting>
  <conditionalFormatting sqref="F12:F91">
    <cfRule type="cellIs" dxfId="1657" priority="4" operator="greaterThan">
      <formula>0</formula>
    </cfRule>
  </conditionalFormatting>
  <conditionalFormatting sqref="G12:G91">
    <cfRule type="cellIs" dxfId="1656" priority="3" operator="greaterThan">
      <formula>0</formula>
    </cfRule>
  </conditionalFormatting>
  <conditionalFormatting sqref="H12:H91">
    <cfRule type="cellIs" dxfId="1655" priority="2" operator="greaterThan">
      <formula>0</formula>
    </cfRule>
  </conditionalFormatting>
  <conditionalFormatting sqref="N12">
    <cfRule type="cellIs" dxfId="1654" priority="26" operator="equal">
      <formula>"Minor Positive"</formula>
    </cfRule>
    <cfRule type="cellIs" dxfId="1653" priority="28" operator="equal">
      <formula>"Neutral"</formula>
    </cfRule>
    <cfRule type="cellIs" dxfId="1652" priority="27" operator="equal">
      <formula>"Significant Positive"</formula>
    </cfRule>
    <cfRule type="cellIs" dxfId="1651" priority="24" operator="equal">
      <formula>"Minor Negative"</formula>
    </cfRule>
    <cfRule type="cellIs" dxfId="1650" priority="25" operator="equal">
      <formula>"Significant Negative"</formula>
    </cfRule>
  </conditionalFormatting>
  <conditionalFormatting sqref="N22">
    <cfRule type="cellIs" dxfId="1649" priority="99" operator="equal">
      <formula>"Minor Positive"</formula>
    </cfRule>
    <cfRule type="cellIs" dxfId="1648" priority="98" operator="equal">
      <formula>"Neutral"</formula>
    </cfRule>
    <cfRule type="cellIs" dxfId="1647" priority="100" operator="equal">
      <formula>"Significant Positive"</formula>
    </cfRule>
    <cfRule type="cellIs" dxfId="1646" priority="97" operator="equal">
      <formula>"Uncertain"</formula>
    </cfRule>
    <cfRule type="cellIs" dxfId="1645" priority="96" operator="equal">
      <formula>"Minor Negative"</formula>
    </cfRule>
    <cfRule type="cellIs" dxfId="1644" priority="95" operator="equal">
      <formula>"Significant Negative"</formula>
    </cfRule>
  </conditionalFormatting>
  <conditionalFormatting sqref="N24">
    <cfRule type="cellIs" dxfId="1643" priority="106" operator="equal">
      <formula>"Significant Positive"</formula>
    </cfRule>
    <cfRule type="cellIs" dxfId="1642" priority="105" operator="equal">
      <formula>"Minor Positive"</formula>
    </cfRule>
    <cfRule type="cellIs" dxfId="1641" priority="104" operator="equal">
      <formula>"Neutral"</formula>
    </cfRule>
    <cfRule type="cellIs" dxfId="1640" priority="103" operator="equal">
      <formula>"Uncertain"</formula>
    </cfRule>
    <cfRule type="cellIs" dxfId="1639" priority="102" operator="equal">
      <formula>"Minor Negative"</formula>
    </cfRule>
    <cfRule type="cellIs" dxfId="1638" priority="101" operator="equal">
      <formula>"Significant Negative"</formula>
    </cfRule>
  </conditionalFormatting>
  <conditionalFormatting sqref="N32">
    <cfRule type="cellIs" dxfId="1637" priority="109" operator="equal">
      <formula>"Uncertain"</formula>
    </cfRule>
    <cfRule type="cellIs" dxfId="1636" priority="112" operator="equal">
      <formula>"Significant Positive"</formula>
    </cfRule>
    <cfRule type="cellIs" dxfId="1635" priority="110" operator="equal">
      <formula>"Neutral"</formula>
    </cfRule>
    <cfRule type="cellIs" dxfId="1634" priority="108" operator="equal">
      <formula>"Minor Negative"</formula>
    </cfRule>
    <cfRule type="cellIs" dxfId="1633" priority="107" operator="equal">
      <formula>"Significant Negative"</formula>
    </cfRule>
    <cfRule type="cellIs" dxfId="1632" priority="111" operator="equal">
      <formula>"Minor Positive"</formula>
    </cfRule>
  </conditionalFormatting>
  <conditionalFormatting sqref="N40">
    <cfRule type="cellIs" dxfId="1631" priority="29" operator="equal">
      <formula>"Significant Negative"</formula>
    </cfRule>
    <cfRule type="cellIs" dxfId="1630" priority="31" operator="equal">
      <formula>"Uncertain"</formula>
    </cfRule>
    <cfRule type="cellIs" dxfId="1629" priority="32" operator="equal">
      <formula>"Neutral"</formula>
    </cfRule>
    <cfRule type="cellIs" dxfId="1628" priority="33" operator="equal">
      <formula>"Minor Positive"</formula>
    </cfRule>
    <cfRule type="cellIs" dxfId="1627" priority="30" operator="equal">
      <formula>"Minor Negative"</formula>
    </cfRule>
    <cfRule type="cellIs" dxfId="1626" priority="34" operator="equal">
      <formula>"Significant Positive"</formula>
    </cfRule>
  </conditionalFormatting>
  <conditionalFormatting sqref="N46">
    <cfRule type="cellIs" dxfId="1625" priority="79" operator="equal">
      <formula>"Uncertain"</formula>
    </cfRule>
    <cfRule type="cellIs" dxfId="1624" priority="82" operator="equal">
      <formula>"Significant Positive"</formula>
    </cfRule>
    <cfRule type="cellIs" dxfId="1623" priority="80" operator="equal">
      <formula>"Neutral"</formula>
    </cfRule>
    <cfRule type="cellIs" dxfId="1622" priority="78" operator="equal">
      <formula>"Minor Negative"</formula>
    </cfRule>
    <cfRule type="cellIs" dxfId="1621" priority="77" operator="equal">
      <formula>"Significant Negative"</formula>
    </cfRule>
    <cfRule type="cellIs" dxfId="1620" priority="81" operator="equal">
      <formula>"Minor Positive"</formula>
    </cfRule>
  </conditionalFormatting>
  <conditionalFormatting sqref="N51">
    <cfRule type="cellIs" dxfId="1619" priority="35" operator="equal">
      <formula>"Significant Negative"</formula>
    </cfRule>
    <cfRule type="cellIs" dxfId="1618" priority="36" operator="equal">
      <formula>"Minor Negative"</formula>
    </cfRule>
    <cfRule type="cellIs" dxfId="1617" priority="37" operator="equal">
      <formula>"Uncertain"</formula>
    </cfRule>
    <cfRule type="cellIs" dxfId="1616" priority="38" operator="equal">
      <formula>"Neutral"</formula>
    </cfRule>
    <cfRule type="cellIs" dxfId="1615" priority="39" operator="equal">
      <formula>"Minor Positive"</formula>
    </cfRule>
    <cfRule type="cellIs" dxfId="1614" priority="40" operator="equal">
      <formula>"Significant Positive"</formula>
    </cfRule>
  </conditionalFormatting>
  <conditionalFormatting sqref="N53">
    <cfRule type="cellIs" dxfId="1613" priority="126" operator="equal">
      <formula>"Minor Negative"</formula>
    </cfRule>
    <cfRule type="cellIs" dxfId="1612" priority="125" operator="equal">
      <formula>"Significant Negative"</formula>
    </cfRule>
    <cfRule type="cellIs" dxfId="1611" priority="127" operator="equal">
      <formula>"Uncertain"</formula>
    </cfRule>
    <cfRule type="cellIs" dxfId="1610" priority="128" operator="equal">
      <formula>"Neutral"</formula>
    </cfRule>
    <cfRule type="cellIs" dxfId="1609" priority="129" operator="equal">
      <formula>"Minor Positive"</formula>
    </cfRule>
    <cfRule type="cellIs" dxfId="1608" priority="130" operator="equal">
      <formula>"Significant Positive"</formula>
    </cfRule>
  </conditionalFormatting>
  <conditionalFormatting sqref="N58">
    <cfRule type="cellIs" dxfId="1607" priority="14" operator="equal">
      <formula>"Significant Negative"</formula>
    </cfRule>
    <cfRule type="cellIs" dxfId="1606" priority="19" operator="equal">
      <formula>"Significant Positive"</formula>
    </cfRule>
    <cfRule type="cellIs" dxfId="1605" priority="18" operator="equal">
      <formula>"Minor Positive"</formula>
    </cfRule>
    <cfRule type="cellIs" dxfId="1604" priority="17" operator="equal">
      <formula>"Neutral"</formula>
    </cfRule>
    <cfRule type="cellIs" dxfId="1603" priority="16" operator="equal">
      <formula>"Uncertain"</formula>
    </cfRule>
    <cfRule type="cellIs" dxfId="1602" priority="15" operator="equal">
      <formula>"Minor Negative"</formula>
    </cfRule>
  </conditionalFormatting>
  <conditionalFormatting sqref="N61">
    <cfRule type="cellIs" dxfId="1601" priority="47" operator="equal">
      <formula>"Significant Negative"</formula>
    </cfRule>
    <cfRule type="cellIs" dxfId="1600" priority="52" operator="equal">
      <formula>"Significant Positive"</formula>
    </cfRule>
    <cfRule type="cellIs" dxfId="1599" priority="51" operator="equal">
      <formula>"Minor Positive"</formula>
    </cfRule>
    <cfRule type="cellIs" dxfId="1598" priority="50" operator="equal">
      <formula>"Neutral"</formula>
    </cfRule>
    <cfRule type="cellIs" dxfId="1597" priority="49" operator="equal">
      <formula>"Uncertain"</formula>
    </cfRule>
    <cfRule type="cellIs" dxfId="1596" priority="48" operator="equal">
      <formula>"Minor Negative"</formula>
    </cfRule>
  </conditionalFormatting>
  <conditionalFormatting sqref="N69">
    <cfRule type="cellIs" dxfId="1595" priority="11" operator="equal">
      <formula>"Neutral"</formula>
    </cfRule>
    <cfRule type="cellIs" dxfId="1594" priority="8" operator="equal">
      <formula>"Significant Negative"</formula>
    </cfRule>
    <cfRule type="cellIs" dxfId="1593" priority="9" operator="equal">
      <formula>"Minor Negative"</formula>
    </cfRule>
    <cfRule type="cellIs" dxfId="1592" priority="10" operator="equal">
      <formula>"Uncertain"</formula>
    </cfRule>
    <cfRule type="cellIs" dxfId="1591" priority="13" operator="equal">
      <formula>"Significant Positive"</formula>
    </cfRule>
    <cfRule type="cellIs" dxfId="1590" priority="12" operator="equal">
      <formula>"Minor Positive"</formula>
    </cfRule>
  </conditionalFormatting>
  <conditionalFormatting sqref="N76">
    <cfRule type="cellIs" dxfId="1589" priority="160" operator="equal">
      <formula>"Significant Positive"</formula>
    </cfRule>
    <cfRule type="cellIs" dxfId="1588" priority="155" operator="equal">
      <formula>"Significant Negative"</formula>
    </cfRule>
    <cfRule type="cellIs" dxfId="1587" priority="156" operator="equal">
      <formula>"Minor Negative"</formula>
    </cfRule>
    <cfRule type="cellIs" dxfId="1586" priority="157" operator="equal">
      <formula>"Uncertain"</formula>
    </cfRule>
    <cfRule type="cellIs" dxfId="1585" priority="158" operator="equal">
      <formula>"Neutral"</formula>
    </cfRule>
    <cfRule type="cellIs" dxfId="1584" priority="159" operator="equal">
      <formula>"Minor Positive"</formula>
    </cfRule>
  </conditionalFormatting>
  <conditionalFormatting sqref="N81">
    <cfRule type="cellIs" dxfId="1583" priority="61" operator="equal">
      <formula>"Uncertain"</formula>
    </cfRule>
    <cfRule type="cellIs" dxfId="1582" priority="59" operator="equal">
      <formula>"Significant Negative"</formula>
    </cfRule>
    <cfRule type="cellIs" dxfId="1581" priority="60" operator="equal">
      <formula>"Minor Negative"</formula>
    </cfRule>
    <cfRule type="cellIs" dxfId="1580" priority="63" operator="equal">
      <formula>"Minor Positive"</formula>
    </cfRule>
    <cfRule type="cellIs" dxfId="1579" priority="64" operator="equal">
      <formula>"Significant Positive"</formula>
    </cfRule>
    <cfRule type="cellIs" dxfId="1578" priority="62" operator="equal">
      <formula>"Neutral"</formula>
    </cfRule>
  </conditionalFormatting>
  <conditionalFormatting sqref="N88">
    <cfRule type="cellIs" dxfId="1577" priority="66" operator="equal">
      <formula>"Minor Negative"</formula>
    </cfRule>
    <cfRule type="cellIs" dxfId="1576" priority="67" operator="equal">
      <formula>"Uncertain"</formula>
    </cfRule>
    <cfRule type="cellIs" dxfId="1575" priority="68" operator="equal">
      <formula>"Neutral"</formula>
    </cfRule>
    <cfRule type="cellIs" dxfId="1574" priority="69" operator="equal">
      <formula>"Minor Positive"</formula>
    </cfRule>
    <cfRule type="cellIs" dxfId="1573" priority="70" operator="equal">
      <formula>"Significant Positive"</formula>
    </cfRule>
    <cfRule type="cellIs" dxfId="1572" priority="65" operator="equal">
      <formula>"Significant Negative"</formula>
    </cfRule>
  </conditionalFormatting>
  <dataValidations count="10">
    <dataValidation type="list" allowBlank="1" showInputMessage="1" showErrorMessage="1" sqref="N12 N88:N91 N22:N80" xr:uid="{D2672F22-97FC-4B85-AF19-9866EBE804DA}">
      <formula1>"Significant Positive,Minor Positive,Neutral,Uncertain,Minor Negative,Significant Negative"</formula1>
    </dataValidation>
    <dataValidation type="list" allowBlank="1" showInputMessage="1" showErrorMessage="1" sqref="L12 L22:L91" xr:uid="{51AF2FFA-3CCB-4E3C-A250-66B7A26DCAC5}">
      <formula1>"Localised,District-wide,Regional,National,N/A"</formula1>
    </dataValidation>
    <dataValidation type="list" allowBlank="1" showInputMessage="1" showErrorMessage="1" sqref="K12 K22:K91" xr:uid="{5677E5D6-7E89-4930-8042-F0F601219D40}">
      <formula1>"Short(&lt;5yrs),Short/Medium,Medium(10yrs),Medium/Long,Long(20+yrs),N/A"</formula1>
    </dataValidation>
    <dataValidation type="list" allowBlank="1" showInputMessage="1" showErrorMessage="1" sqref="J12 J22:J91" xr:uid="{032EF714-E436-4247-8984-DF7C7CD594D8}">
      <formula1>"Low,Medium,High,N/A"</formula1>
    </dataValidation>
    <dataValidation type="list" allowBlank="1" showInputMessage="1" showErrorMessage="1" sqref="I12:I91" xr:uid="{0D897477-21E3-4A10-A5C4-A51657A36B79}">
      <formula1>"Direct,Indirect,N/A"</formula1>
    </dataValidation>
    <dataValidation type="list" allowBlank="1" showInputMessage="1" showErrorMessage="1" sqref="P88:P91 P69:P75" xr:uid="{73C918A9-6BF1-4A60-9D01-23A4ED58CB74}">
      <formula1>"Yes,No"</formula1>
    </dataValidation>
    <dataValidation type="list" allowBlank="1" showInputMessage="1" showErrorMessage="1" sqref="M22:M91" xr:uid="{8B45B6E2-794D-47F4-9146-9665C7CC5BB6}">
      <formula1>"Permanent/Irreversible,Permanant/Reversible,Temporary/Irreversible,Temporary/Reversible,N/A"</formula1>
    </dataValidation>
    <dataValidation type="list" allowBlank="1" showInputMessage="1" showErrorMessage="1" sqref="N81:N87" xr:uid="{41DC7A6F-DF81-4CE3-8620-B8B18EAE182E}">
      <formula1>"Significant Positive,Minor Positive,Neitral,Uncertain,Minor Negative, Significant Negative"</formula1>
    </dataValidation>
    <dataValidation type="list" allowBlank="1" showInputMessage="1" showErrorMessage="1" sqref="D12:D91" xr:uid="{A436F06C-AFC5-4B97-A7CA-4B0305F8B059}">
      <formula1>"Yes, No"</formula1>
    </dataValidation>
    <dataValidation type="list" allowBlank="1" showInputMessage="1" showErrorMessage="1" sqref="M12" xr:uid="{0F7AD5A8-ABBE-40F7-93B8-655FDD745C6F}">
      <formula1>"Permenant/Irreversible,Permenant/Reversible,Temporary/Irreversible,Temporary/Reversible,N/A"</formula1>
    </dataValidation>
  </dataValidations>
  <pageMargins left="0.7" right="0.7" top="0.75" bottom="0.75" header="0.3" footer="0.3"/>
  <pageSetup orientation="portrait" horizontalDpi="4294967293" verticalDpi="4294967293"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8151F-92A2-47CC-816F-F0A8F3B66D65}">
  <sheetPr codeName="Sheet26"/>
  <dimension ref="A1:Z94"/>
  <sheetViews>
    <sheetView topLeftCell="C58" zoomScale="60" zoomScaleNormal="60" workbookViewId="0">
      <selection activeCell="C69" sqref="C69:C73"/>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33.453125" customWidth="1"/>
    <col min="18" max="18" width="36.54296875" customWidth="1"/>
    <col min="19" max="19" width="26.8164062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171</v>
      </c>
      <c r="D1" s="192"/>
      <c r="E1" s="137"/>
      <c r="F1" s="137"/>
      <c r="G1" s="137"/>
      <c r="H1" s="137"/>
      <c r="I1" s="112"/>
      <c r="J1" s="112"/>
      <c r="K1" s="112"/>
      <c r="M1" s="113"/>
      <c r="N1" s="113"/>
      <c r="O1" s="113"/>
    </row>
    <row r="2" spans="1:26" x14ac:dyDescent="0.35">
      <c r="A2" s="74" t="s">
        <v>24</v>
      </c>
      <c r="B2" s="114"/>
      <c r="C2" s="187" t="s">
        <v>430</v>
      </c>
      <c r="D2" s="187"/>
      <c r="E2" s="138"/>
      <c r="F2" s="138"/>
      <c r="G2" s="138"/>
      <c r="H2" s="138"/>
      <c r="M2" s="115"/>
      <c r="N2" s="115"/>
      <c r="O2" s="115"/>
    </row>
    <row r="3" spans="1:26" x14ac:dyDescent="0.35">
      <c r="A3" s="75" t="s">
        <v>25</v>
      </c>
      <c r="B3" s="116"/>
      <c r="C3" s="247" t="s">
        <v>431</v>
      </c>
      <c r="D3" s="247"/>
      <c r="E3" s="138"/>
      <c r="F3" s="138"/>
      <c r="G3" s="138"/>
      <c r="H3" s="138"/>
      <c r="M3" s="115"/>
      <c r="N3" s="115"/>
      <c r="O3" s="115"/>
    </row>
    <row r="4" spans="1:26" ht="17.25" customHeight="1" x14ac:dyDescent="0.35">
      <c r="A4" s="135" t="s">
        <v>26</v>
      </c>
      <c r="B4" s="136"/>
      <c r="C4" s="290" t="s">
        <v>231</v>
      </c>
      <c r="D4" s="290"/>
      <c r="E4" s="134"/>
      <c r="F4" s="134"/>
      <c r="G4" s="134"/>
      <c r="H4" s="134"/>
      <c r="M4" s="115"/>
      <c r="N4" s="115"/>
      <c r="O4" s="115"/>
    </row>
    <row r="5" spans="1:26" ht="17.25" customHeight="1" x14ac:dyDescent="0.35">
      <c r="A5" s="75" t="s">
        <v>27</v>
      </c>
      <c r="B5" s="136"/>
      <c r="C5" s="175">
        <v>11.28</v>
      </c>
      <c r="D5" s="177"/>
      <c r="E5" s="134"/>
      <c r="F5" s="134"/>
      <c r="G5" s="134"/>
      <c r="H5" s="134"/>
      <c r="M5" s="115"/>
      <c r="N5" s="115"/>
      <c r="O5" s="115"/>
    </row>
    <row r="6" spans="1:26" ht="17.25" customHeight="1" x14ac:dyDescent="0.35">
      <c r="A6" s="75" t="s">
        <v>28</v>
      </c>
      <c r="B6" s="136"/>
      <c r="C6" s="175" t="s">
        <v>432</v>
      </c>
      <c r="D6" s="177"/>
      <c r="E6" s="134"/>
      <c r="F6" s="134"/>
      <c r="G6" s="134"/>
      <c r="H6" s="134"/>
      <c r="M6" s="115"/>
      <c r="N6" s="115"/>
      <c r="O6" s="115"/>
    </row>
    <row r="7" spans="1:26" ht="17.25" customHeight="1" x14ac:dyDescent="0.35">
      <c r="A7" s="75" t="s">
        <v>29</v>
      </c>
      <c r="B7" s="136"/>
      <c r="C7" s="175" t="s">
        <v>408</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281</v>
      </c>
      <c r="E12" s="266" t="s">
        <v>281</v>
      </c>
      <c r="F12" s="260">
        <f ca="1">COUNTIFS(INDIRECT("RAG!$C$"&amp;$V12&amp;":$BB$"&amp;$V12),F$11,RAG!$C$3:$BB$3,$B12)</f>
        <v>1</v>
      </c>
      <c r="G12" s="279">
        <f ca="1">COUNTIFS(INDIRECT("RAG!$C$"&amp;$V12&amp;":$BB$"&amp;$V12),G$11,RAG!$C$3:$BB$3,$B12)</f>
        <v>1</v>
      </c>
      <c r="H12" s="279">
        <f ca="1">COUNTIFS(INDIRECT("RAG!$C$"&amp;$V12&amp;":$BB$"&amp;$V12),H$11,RAG!$C$3:$BB$3,$B12)</f>
        <v>1</v>
      </c>
      <c r="I12" s="295" t="s">
        <v>433</v>
      </c>
      <c r="J12" s="295" t="s">
        <v>335</v>
      </c>
      <c r="K12" s="295" t="s">
        <v>299</v>
      </c>
      <c r="L12" s="295" t="s">
        <v>285</v>
      </c>
      <c r="M12" s="295" t="s">
        <v>462</v>
      </c>
      <c r="N12" s="248" t="s">
        <v>261</v>
      </c>
      <c r="O12" s="246" t="s">
        <v>505</v>
      </c>
      <c r="P12" s="277" t="s">
        <v>289</v>
      </c>
      <c r="Q12" s="249"/>
      <c r="R12" s="249"/>
      <c r="S12" s="315"/>
      <c r="V12" s="237">
        <f>MATCH(C1, RAG!$B$1:B$56, 0)</f>
        <v>29</v>
      </c>
      <c r="Z12" t="str">
        <f>IF(R12&gt;0,B12&amp;":"&amp;R12&amp;"
","")</f>
        <v/>
      </c>
    </row>
    <row r="13" spans="1:26" x14ac:dyDescent="0.35">
      <c r="A13" s="197"/>
      <c r="B13" s="288"/>
      <c r="C13" s="108" t="s">
        <v>288</v>
      </c>
      <c r="D13" s="108" t="s">
        <v>289</v>
      </c>
      <c r="E13" s="266"/>
      <c r="F13" s="260"/>
      <c r="G13" s="260"/>
      <c r="H13" s="260"/>
      <c r="I13" s="296"/>
      <c r="J13" s="296"/>
      <c r="K13" s="296"/>
      <c r="L13" s="296"/>
      <c r="M13" s="296"/>
      <c r="N13" s="266"/>
      <c r="O13" s="187"/>
      <c r="P13" s="278"/>
      <c r="Q13" s="250"/>
      <c r="R13" s="250"/>
      <c r="S13" s="315"/>
      <c r="V13" s="238"/>
    </row>
    <row r="14" spans="1:26" x14ac:dyDescent="0.35">
      <c r="A14" s="197"/>
      <c r="B14" s="288"/>
      <c r="C14" s="108" t="s">
        <v>290</v>
      </c>
      <c r="D14" s="108" t="s">
        <v>289</v>
      </c>
      <c r="E14" s="266"/>
      <c r="F14" s="260"/>
      <c r="G14" s="260"/>
      <c r="H14" s="260"/>
      <c r="I14" s="296"/>
      <c r="J14" s="296"/>
      <c r="K14" s="296"/>
      <c r="L14" s="296"/>
      <c r="M14" s="296"/>
      <c r="N14" s="266"/>
      <c r="O14" s="187"/>
      <c r="P14" s="278"/>
      <c r="Q14" s="250"/>
      <c r="R14" s="250"/>
      <c r="S14" s="315"/>
      <c r="V14" s="238"/>
    </row>
    <row r="15" spans="1:26" x14ac:dyDescent="0.35">
      <c r="A15" s="197"/>
      <c r="B15" s="288"/>
      <c r="C15" s="108" t="s">
        <v>291</v>
      </c>
      <c r="D15" s="108" t="s">
        <v>289</v>
      </c>
      <c r="E15" s="266"/>
      <c r="F15" s="260"/>
      <c r="G15" s="260"/>
      <c r="H15" s="260"/>
      <c r="I15" s="296"/>
      <c r="J15" s="296"/>
      <c r="K15" s="296"/>
      <c r="L15" s="296"/>
      <c r="M15" s="296"/>
      <c r="N15" s="266"/>
      <c r="O15" s="187"/>
      <c r="P15" s="278"/>
      <c r="Q15" s="250"/>
      <c r="R15" s="250"/>
      <c r="S15" s="315"/>
      <c r="V15" s="238"/>
    </row>
    <row r="16" spans="1:26" ht="14.5" customHeight="1" x14ac:dyDescent="0.35">
      <c r="A16" s="197"/>
      <c r="B16" s="288"/>
      <c r="C16" s="108" t="s">
        <v>292</v>
      </c>
      <c r="D16" s="108" t="s">
        <v>281</v>
      </c>
      <c r="E16" s="266"/>
      <c r="F16" s="260"/>
      <c r="G16" s="260"/>
      <c r="H16" s="260"/>
      <c r="I16" s="296"/>
      <c r="J16" s="296"/>
      <c r="K16" s="296"/>
      <c r="L16" s="296"/>
      <c r="M16" s="296"/>
      <c r="N16" s="266"/>
      <c r="O16" s="187"/>
      <c r="P16" s="278"/>
      <c r="Q16" s="250"/>
      <c r="R16" s="250"/>
      <c r="S16" s="315"/>
      <c r="V16" s="238"/>
    </row>
    <row r="17" spans="1:26" x14ac:dyDescent="0.35">
      <c r="A17" s="197"/>
      <c r="B17" s="288"/>
      <c r="C17" s="108" t="s">
        <v>293</v>
      </c>
      <c r="D17" s="108" t="s">
        <v>281</v>
      </c>
      <c r="E17" s="266"/>
      <c r="F17" s="260"/>
      <c r="G17" s="260"/>
      <c r="H17" s="260"/>
      <c r="I17" s="296"/>
      <c r="J17" s="296"/>
      <c r="K17" s="296"/>
      <c r="L17" s="296"/>
      <c r="M17" s="296"/>
      <c r="N17" s="266"/>
      <c r="O17" s="187"/>
      <c r="P17" s="278"/>
      <c r="Q17" s="250"/>
      <c r="R17" s="250"/>
      <c r="S17" s="315"/>
      <c r="V17" s="238"/>
    </row>
    <row r="18" spans="1:26" ht="14.5" customHeight="1" x14ac:dyDescent="0.35">
      <c r="A18" s="197"/>
      <c r="B18" s="288"/>
      <c r="C18" s="108" t="s">
        <v>294</v>
      </c>
      <c r="D18" s="108" t="s">
        <v>281</v>
      </c>
      <c r="E18" s="266"/>
      <c r="F18" s="260"/>
      <c r="G18" s="260"/>
      <c r="H18" s="260"/>
      <c r="I18" s="296"/>
      <c r="J18" s="296"/>
      <c r="K18" s="296"/>
      <c r="L18" s="296"/>
      <c r="M18" s="296"/>
      <c r="N18" s="266"/>
      <c r="O18" s="187"/>
      <c r="P18" s="278"/>
      <c r="Q18" s="250"/>
      <c r="R18" s="250"/>
      <c r="S18" s="315"/>
      <c r="V18" s="238"/>
    </row>
    <row r="19" spans="1:26" x14ac:dyDescent="0.35">
      <c r="A19" s="197"/>
      <c r="B19" s="288"/>
      <c r="C19" s="108" t="s">
        <v>295</v>
      </c>
      <c r="D19" s="108" t="s">
        <v>289</v>
      </c>
      <c r="E19" s="266"/>
      <c r="F19" s="260"/>
      <c r="G19" s="260"/>
      <c r="H19" s="260"/>
      <c r="I19" s="296"/>
      <c r="J19" s="296"/>
      <c r="K19" s="296"/>
      <c r="L19" s="296"/>
      <c r="M19" s="296"/>
      <c r="N19" s="266"/>
      <c r="O19" s="187"/>
      <c r="P19" s="278"/>
      <c r="Q19" s="250"/>
      <c r="R19" s="250"/>
      <c r="S19" s="315"/>
      <c r="V19" s="238"/>
    </row>
    <row r="20" spans="1:26" ht="29" x14ac:dyDescent="0.35">
      <c r="A20" s="197"/>
      <c r="B20" s="288"/>
      <c r="C20" s="108" t="s">
        <v>296</v>
      </c>
      <c r="D20" s="108" t="s">
        <v>289</v>
      </c>
      <c r="E20" s="266"/>
      <c r="F20" s="260"/>
      <c r="G20" s="260"/>
      <c r="H20" s="260"/>
      <c r="I20" s="296"/>
      <c r="J20" s="296"/>
      <c r="K20" s="296"/>
      <c r="L20" s="296"/>
      <c r="M20" s="296"/>
      <c r="N20" s="266"/>
      <c r="O20" s="187"/>
      <c r="P20" s="278"/>
      <c r="Q20" s="250"/>
      <c r="R20" s="250"/>
      <c r="S20" s="315"/>
      <c r="V20" s="238"/>
    </row>
    <row r="21" spans="1:26" ht="15" thickBot="1" x14ac:dyDescent="0.4">
      <c r="A21" s="198"/>
      <c r="B21" s="289"/>
      <c r="C21" s="121" t="s">
        <v>297</v>
      </c>
      <c r="D21" s="108" t="s">
        <v>289</v>
      </c>
      <c r="E21" s="267"/>
      <c r="F21" s="261"/>
      <c r="G21" s="261"/>
      <c r="H21" s="261"/>
      <c r="I21" s="297"/>
      <c r="J21" s="297"/>
      <c r="K21" s="297"/>
      <c r="L21" s="297"/>
      <c r="M21" s="297"/>
      <c r="N21" s="267"/>
      <c r="O21" s="247"/>
      <c r="P21" s="279"/>
      <c r="Q21" s="251"/>
      <c r="R21" s="251"/>
      <c r="S21" s="315"/>
      <c r="V21" s="252"/>
    </row>
    <row r="22" spans="1:26" ht="39" customHeight="1" x14ac:dyDescent="0.35">
      <c r="A22" s="199" t="s">
        <v>71</v>
      </c>
      <c r="B22" s="240" t="s">
        <v>96</v>
      </c>
      <c r="C22" s="119" t="s">
        <v>298</v>
      </c>
      <c r="D22" s="119" t="s">
        <v>289</v>
      </c>
      <c r="E22" s="265" t="s">
        <v>281</v>
      </c>
      <c r="F22" s="259">
        <f ca="1">COUNTIFS(INDIRECT("RAG!$C$"&amp;$V12&amp;":$BB$"&amp;$V12),F$11,RAG!$C$3:$BB$3,$B22)</f>
        <v>1</v>
      </c>
      <c r="G22" s="259">
        <f ca="1">COUNTIFS(INDIRECT("RAG!$C$"&amp;$V12&amp;":$BB$"&amp;$V12),G$11,RAG!$C$3:$BB$3,$B22)</f>
        <v>0</v>
      </c>
      <c r="H22" s="259">
        <f ca="1">COUNTIFS(INDIRECT("RAG!$C$"&amp;$V12&amp;":$BB$"&amp;$V12),H$11,RAG!$C$3:$BB$3,$B22)</f>
        <v>1</v>
      </c>
      <c r="I22" s="295" t="s">
        <v>231</v>
      </c>
      <c r="J22" s="265" t="s">
        <v>231</v>
      </c>
      <c r="K22" s="265" t="s">
        <v>231</v>
      </c>
      <c r="L22" s="265" t="s">
        <v>231</v>
      </c>
      <c r="M22" s="265" t="s">
        <v>231</v>
      </c>
      <c r="N22" s="231" t="s">
        <v>262</v>
      </c>
      <c r="O22" s="246" t="s">
        <v>434</v>
      </c>
      <c r="P22" s="277" t="s">
        <v>289</v>
      </c>
      <c r="Q22" s="249"/>
      <c r="R22" s="249"/>
      <c r="S22" s="293"/>
      <c r="V22" s="237"/>
      <c r="Z22" t="str">
        <f>IF(R22&gt;0,B22&amp;":"&amp;R22&amp;"
","")</f>
        <v/>
      </c>
    </row>
    <row r="23" spans="1:26" ht="50.25" customHeight="1" thickBot="1" x14ac:dyDescent="0.4">
      <c r="A23" s="200"/>
      <c r="B23" s="242"/>
      <c r="C23" s="121" t="s">
        <v>301</v>
      </c>
      <c r="D23" s="108" t="s">
        <v>289</v>
      </c>
      <c r="E23" s="267"/>
      <c r="F23" s="261"/>
      <c r="G23" s="261"/>
      <c r="H23" s="261"/>
      <c r="I23" s="296"/>
      <c r="J23" s="267"/>
      <c r="K23" s="267"/>
      <c r="L23" s="267"/>
      <c r="M23" s="267"/>
      <c r="N23" s="248"/>
      <c r="O23" s="247"/>
      <c r="P23" s="279"/>
      <c r="Q23" s="251"/>
      <c r="R23" s="251"/>
      <c r="S23" s="293"/>
      <c r="V23" s="252"/>
    </row>
    <row r="24" spans="1:26" ht="72.5" x14ac:dyDescent="0.35">
      <c r="A24" s="196" t="s">
        <v>72</v>
      </c>
      <c r="B24" s="240" t="s">
        <v>97</v>
      </c>
      <c r="C24" s="122" t="s">
        <v>302</v>
      </c>
      <c r="D24" s="119" t="s">
        <v>281</v>
      </c>
      <c r="E24" s="253" t="s">
        <v>281</v>
      </c>
      <c r="F24" s="240">
        <f ca="1">COUNTIFS(INDIRECT("RAG!$C$"&amp;$V12&amp;":$BB$"&amp;$V12),F$11,RAG!$C$3:$BB$3,$B24)</f>
        <v>1</v>
      </c>
      <c r="G24" s="240">
        <f ca="1">COUNTIFS(INDIRECT("RAG!$C$"&amp;$V12&amp;":$BB$"&amp;$V12),G$11,RAG!$C$3:$BB$3,$B24)</f>
        <v>0</v>
      </c>
      <c r="H24" s="240">
        <f ca="1">COUNTIFS(INDIRECT("RAG!$C$"&amp;$V12&amp;":$BB$"&amp;$V12),H$11,RAG!$C$3:$BB$3,$B24)</f>
        <v>5</v>
      </c>
      <c r="I24" s="231" t="s">
        <v>231</v>
      </c>
      <c r="J24" s="231" t="s">
        <v>231</v>
      </c>
      <c r="K24" s="231" t="s">
        <v>231</v>
      </c>
      <c r="L24" s="231" t="s">
        <v>231</v>
      </c>
      <c r="M24" s="231" t="s">
        <v>231</v>
      </c>
      <c r="N24" s="231" t="s">
        <v>262</v>
      </c>
      <c r="O24" s="246" t="s">
        <v>910</v>
      </c>
      <c r="P24" s="277" t="s">
        <v>281</v>
      </c>
      <c r="Q24" s="234"/>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32"/>
      <c r="J25" s="232"/>
      <c r="K25" s="232"/>
      <c r="L25" s="232"/>
      <c r="M25" s="232"/>
      <c r="N25" s="232"/>
      <c r="O25" s="187"/>
      <c r="P25" s="278"/>
      <c r="Q25" s="235"/>
      <c r="R25" s="235"/>
      <c r="S25" s="293"/>
      <c r="V25" s="238"/>
    </row>
    <row r="26" spans="1:26" x14ac:dyDescent="0.35">
      <c r="A26" s="197"/>
      <c r="B26" s="241"/>
      <c r="C26" s="81" t="s">
        <v>304</v>
      </c>
      <c r="D26" s="108" t="s">
        <v>281</v>
      </c>
      <c r="E26" s="254"/>
      <c r="F26" s="241"/>
      <c r="G26" s="241"/>
      <c r="H26" s="241"/>
      <c r="I26" s="232"/>
      <c r="J26" s="232"/>
      <c r="K26" s="232"/>
      <c r="L26" s="232"/>
      <c r="M26" s="232"/>
      <c r="N26" s="232"/>
      <c r="O26" s="187"/>
      <c r="P26" s="278"/>
      <c r="Q26" s="235"/>
      <c r="R26" s="235"/>
      <c r="S26" s="293"/>
      <c r="V26" s="238"/>
    </row>
    <row r="27" spans="1:26" x14ac:dyDescent="0.35">
      <c r="A27" s="197"/>
      <c r="B27" s="241"/>
      <c r="C27" s="81" t="s">
        <v>305</v>
      </c>
      <c r="D27" s="108" t="s">
        <v>289</v>
      </c>
      <c r="E27" s="254"/>
      <c r="F27" s="241"/>
      <c r="G27" s="241"/>
      <c r="H27" s="241"/>
      <c r="I27" s="232"/>
      <c r="J27" s="232"/>
      <c r="K27" s="232"/>
      <c r="L27" s="232"/>
      <c r="M27" s="232"/>
      <c r="N27" s="232"/>
      <c r="O27" s="187"/>
      <c r="P27" s="278"/>
      <c r="Q27" s="235"/>
      <c r="R27" s="235"/>
      <c r="S27" s="293"/>
      <c r="V27" s="238"/>
    </row>
    <row r="28" spans="1:26" x14ac:dyDescent="0.35">
      <c r="A28" s="197"/>
      <c r="B28" s="241"/>
      <c r="C28" s="81" t="s">
        <v>306</v>
      </c>
      <c r="D28" s="108" t="s">
        <v>289</v>
      </c>
      <c r="E28" s="254"/>
      <c r="F28" s="241"/>
      <c r="G28" s="241"/>
      <c r="H28" s="241"/>
      <c r="I28" s="232"/>
      <c r="J28" s="232"/>
      <c r="K28" s="232"/>
      <c r="L28" s="232"/>
      <c r="M28" s="232"/>
      <c r="N28" s="232"/>
      <c r="O28" s="187"/>
      <c r="P28" s="278"/>
      <c r="Q28" s="235"/>
      <c r="R28" s="235"/>
      <c r="S28" s="293"/>
      <c r="V28" s="238"/>
    </row>
    <row r="29" spans="1:26" ht="29.15" customHeight="1" x14ac:dyDescent="0.35">
      <c r="A29" s="197"/>
      <c r="B29" s="241"/>
      <c r="C29" s="81" t="s">
        <v>307</v>
      </c>
      <c r="D29" s="108" t="s">
        <v>289</v>
      </c>
      <c r="E29" s="254"/>
      <c r="F29" s="241"/>
      <c r="G29" s="241"/>
      <c r="H29" s="241"/>
      <c r="I29" s="232"/>
      <c r="J29" s="232"/>
      <c r="K29" s="232"/>
      <c r="L29" s="232"/>
      <c r="M29" s="232"/>
      <c r="N29" s="232"/>
      <c r="O29" s="187"/>
      <c r="P29" s="278"/>
      <c r="Q29" s="235"/>
      <c r="R29" s="235"/>
      <c r="S29" s="293"/>
      <c r="V29" s="238"/>
    </row>
    <row r="30" spans="1:26" x14ac:dyDescent="0.35">
      <c r="A30" s="197"/>
      <c r="B30" s="241"/>
      <c r="C30" s="81" t="s">
        <v>308</v>
      </c>
      <c r="D30" s="108" t="s">
        <v>289</v>
      </c>
      <c r="E30" s="254"/>
      <c r="F30" s="241"/>
      <c r="G30" s="241"/>
      <c r="H30" s="241"/>
      <c r="I30" s="232"/>
      <c r="J30" s="232"/>
      <c r="K30" s="232"/>
      <c r="L30" s="232"/>
      <c r="M30" s="232"/>
      <c r="N30" s="232"/>
      <c r="O30" s="187"/>
      <c r="P30" s="278"/>
      <c r="Q30" s="235"/>
      <c r="R30" s="235"/>
      <c r="S30" s="293"/>
      <c r="V30" s="238"/>
    </row>
    <row r="31" spans="1:26" ht="29.5" thickBot="1" x14ac:dyDescent="0.4">
      <c r="A31" s="198"/>
      <c r="B31" s="242"/>
      <c r="C31" s="123" t="s">
        <v>309</v>
      </c>
      <c r="D31" s="108" t="s">
        <v>289</v>
      </c>
      <c r="E31" s="255"/>
      <c r="F31" s="242"/>
      <c r="G31" s="242"/>
      <c r="H31" s="242"/>
      <c r="I31" s="248"/>
      <c r="J31" s="248"/>
      <c r="K31" s="248"/>
      <c r="L31" s="248"/>
      <c r="M31" s="248"/>
      <c r="N31" s="248"/>
      <c r="O31" s="247"/>
      <c r="P31" s="279"/>
      <c r="Q31" s="258"/>
      <c r="R31" s="258"/>
      <c r="S31" s="293"/>
      <c r="V31" s="252"/>
    </row>
    <row r="32" spans="1:26" ht="29" x14ac:dyDescent="0.35">
      <c r="A32" s="196" t="s">
        <v>75</v>
      </c>
      <c r="B32" s="240" t="s">
        <v>98</v>
      </c>
      <c r="C32" s="124" t="s">
        <v>310</v>
      </c>
      <c r="D32" s="119" t="s">
        <v>289</v>
      </c>
      <c r="E32" s="253" t="s">
        <v>281</v>
      </c>
      <c r="F32" s="240">
        <f ca="1">COUNTIFS(INDIRECT("RAG!$C$"&amp;$V12&amp;":$BB$"&amp;$V12),F$11,RAG!$C$3:$BB$3,$B32)</f>
        <v>1</v>
      </c>
      <c r="G32" s="240">
        <f ca="1">COUNTIFS(INDIRECT("RAG!$C$"&amp;$V12&amp;":$BB$"&amp;$V12),G$11,RAG!$C$3:$BB$3,$B32)</f>
        <v>0</v>
      </c>
      <c r="H32" s="240">
        <f ca="1">COUNTIFS(INDIRECT("RAG!$C$"&amp;$V12&amp;":$BB$"&amp;$V12),H$11,RAG!$C$3:$BB$3,$B32)</f>
        <v>3</v>
      </c>
      <c r="I32" s="231" t="s">
        <v>282</v>
      </c>
      <c r="J32" s="231" t="s">
        <v>335</v>
      </c>
      <c r="K32" s="231" t="s">
        <v>284</v>
      </c>
      <c r="L32" s="231" t="s">
        <v>285</v>
      </c>
      <c r="M32" s="231" t="s">
        <v>286</v>
      </c>
      <c r="N32" s="231" t="s">
        <v>261</v>
      </c>
      <c r="O32" s="246" t="s">
        <v>911</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32"/>
      <c r="J33" s="232"/>
      <c r="K33" s="232"/>
      <c r="L33" s="232"/>
      <c r="M33" s="232"/>
      <c r="N33" s="232"/>
      <c r="O33" s="187"/>
      <c r="P33" s="278"/>
      <c r="Q33" s="235"/>
      <c r="R33" s="235"/>
      <c r="S33" s="293"/>
      <c r="V33" s="238"/>
    </row>
    <row r="34" spans="1:26" x14ac:dyDescent="0.35">
      <c r="A34" s="197"/>
      <c r="B34" s="241"/>
      <c r="C34" s="125" t="s">
        <v>314</v>
      </c>
      <c r="D34" s="108" t="s">
        <v>281</v>
      </c>
      <c r="E34" s="254"/>
      <c r="F34" s="241"/>
      <c r="G34" s="241"/>
      <c r="H34" s="241"/>
      <c r="I34" s="232"/>
      <c r="J34" s="232"/>
      <c r="K34" s="232"/>
      <c r="L34" s="232"/>
      <c r="M34" s="232"/>
      <c r="N34" s="232"/>
      <c r="O34" s="187"/>
      <c r="P34" s="278"/>
      <c r="Q34" s="235"/>
      <c r="R34" s="235"/>
      <c r="S34" s="293"/>
      <c r="V34" s="238"/>
    </row>
    <row r="35" spans="1:26" ht="30" customHeight="1" x14ac:dyDescent="0.35">
      <c r="A35" s="197"/>
      <c r="B35" s="241"/>
      <c r="C35" s="125" t="s">
        <v>315</v>
      </c>
      <c r="D35" s="108" t="s">
        <v>289</v>
      </c>
      <c r="E35" s="254"/>
      <c r="F35" s="241"/>
      <c r="G35" s="241"/>
      <c r="H35" s="241"/>
      <c r="I35" s="232"/>
      <c r="J35" s="232"/>
      <c r="K35" s="232"/>
      <c r="L35" s="232"/>
      <c r="M35" s="232"/>
      <c r="N35" s="232"/>
      <c r="O35" s="187"/>
      <c r="P35" s="278"/>
      <c r="Q35" s="235"/>
      <c r="R35" s="235"/>
      <c r="S35" s="293"/>
      <c r="V35" s="238"/>
    </row>
    <row r="36" spans="1:26" x14ac:dyDescent="0.35">
      <c r="A36" s="197"/>
      <c r="B36" s="241"/>
      <c r="C36" s="125" t="s">
        <v>316</v>
      </c>
      <c r="D36" s="108" t="s">
        <v>281</v>
      </c>
      <c r="E36" s="254"/>
      <c r="F36" s="241"/>
      <c r="G36" s="241"/>
      <c r="H36" s="241"/>
      <c r="I36" s="232"/>
      <c r="J36" s="232"/>
      <c r="K36" s="232"/>
      <c r="L36" s="232"/>
      <c r="M36" s="232"/>
      <c r="N36" s="232"/>
      <c r="O36" s="187"/>
      <c r="P36" s="278"/>
      <c r="Q36" s="235"/>
      <c r="R36" s="235"/>
      <c r="S36" s="293"/>
      <c r="V36" s="238"/>
    </row>
    <row r="37" spans="1:26" x14ac:dyDescent="0.35">
      <c r="A37" s="197"/>
      <c r="B37" s="241"/>
      <c r="C37" s="125" t="s">
        <v>317</v>
      </c>
      <c r="D37" s="108" t="s">
        <v>289</v>
      </c>
      <c r="E37" s="254"/>
      <c r="F37" s="241"/>
      <c r="G37" s="241"/>
      <c r="H37" s="241"/>
      <c r="I37" s="232"/>
      <c r="J37" s="232"/>
      <c r="K37" s="232"/>
      <c r="L37" s="232"/>
      <c r="M37" s="232"/>
      <c r="N37" s="232"/>
      <c r="O37" s="187"/>
      <c r="P37" s="278"/>
      <c r="Q37" s="235"/>
      <c r="R37" s="235"/>
      <c r="S37" s="293"/>
      <c r="V37" s="238"/>
    </row>
    <row r="38" spans="1:26" x14ac:dyDescent="0.35">
      <c r="A38" s="197"/>
      <c r="B38" s="241"/>
      <c r="C38" s="125" t="s">
        <v>318</v>
      </c>
      <c r="D38" s="108" t="s">
        <v>289</v>
      </c>
      <c r="E38" s="254"/>
      <c r="F38" s="241"/>
      <c r="G38" s="241"/>
      <c r="H38" s="241"/>
      <c r="I38" s="232"/>
      <c r="J38" s="232"/>
      <c r="K38" s="232"/>
      <c r="L38" s="232"/>
      <c r="M38" s="232"/>
      <c r="N38" s="232"/>
      <c r="O38" s="187"/>
      <c r="P38" s="278"/>
      <c r="Q38" s="235"/>
      <c r="R38" s="235"/>
      <c r="S38" s="293"/>
      <c r="V38" s="238"/>
    </row>
    <row r="39" spans="1:26" ht="60" customHeight="1" thickBot="1" x14ac:dyDescent="0.4">
      <c r="A39" s="198"/>
      <c r="B39" s="242"/>
      <c r="C39" s="126" t="s">
        <v>319</v>
      </c>
      <c r="D39" s="108" t="s">
        <v>289</v>
      </c>
      <c r="E39" s="255"/>
      <c r="F39" s="242"/>
      <c r="G39" s="242"/>
      <c r="H39" s="242"/>
      <c r="I39" s="248"/>
      <c r="J39" s="248"/>
      <c r="K39" s="248"/>
      <c r="L39" s="248"/>
      <c r="M39" s="248"/>
      <c r="N39" s="248"/>
      <c r="O39" s="247"/>
      <c r="P39" s="279"/>
      <c r="Q39" s="258"/>
      <c r="R39" s="258"/>
      <c r="S39" s="293"/>
      <c r="V39" s="252"/>
    </row>
    <row r="40" spans="1:26" x14ac:dyDescent="0.35">
      <c r="A40" s="196" t="s">
        <v>77</v>
      </c>
      <c r="B40" s="240" t="s">
        <v>99</v>
      </c>
      <c r="C40" s="122" t="s">
        <v>320</v>
      </c>
      <c r="D40" s="119" t="s">
        <v>281</v>
      </c>
      <c r="E40" s="253" t="s">
        <v>281</v>
      </c>
      <c r="F40" s="240">
        <f ca="1">COUNTIFS(INDIRECT("RAG!$C$"&amp;$V12&amp;":$BB$"&amp;$V12),F$11,RAG!$C$3:$BB$3,$B40)</f>
        <v>2</v>
      </c>
      <c r="G40" s="240">
        <f ca="1">COUNTIFS(INDIRECT("RAG!$C$"&amp;$V12&amp;":$BB$"&amp;$V12),G$11,RAG!$C$3:$BB$3,$B40)</f>
        <v>0</v>
      </c>
      <c r="H40" s="240">
        <f ca="1">COUNTIFS(INDIRECT("RAG!$C$"&amp;$V12&amp;":$BB$"&amp;$V12),H$11,RAG!$C$3:$BB$3,$B40)</f>
        <v>0</v>
      </c>
      <c r="I40" s="231" t="s">
        <v>231</v>
      </c>
      <c r="J40" s="231" t="s">
        <v>231</v>
      </c>
      <c r="K40" s="231" t="s">
        <v>231</v>
      </c>
      <c r="L40" s="231" t="s">
        <v>231</v>
      </c>
      <c r="M40" s="231" t="s">
        <v>231</v>
      </c>
      <c r="N40" s="231" t="s">
        <v>262</v>
      </c>
      <c r="O40" s="246" t="s">
        <v>435</v>
      </c>
      <c r="P40" s="277" t="s">
        <v>289</v>
      </c>
      <c r="Q40" s="249"/>
      <c r="R40" s="249"/>
      <c r="S40" s="293"/>
      <c r="V40" s="237"/>
      <c r="Z40" t="str">
        <f>IF(R40&gt;0,B40&amp;":"&amp;R40&amp;"
","")</f>
        <v/>
      </c>
    </row>
    <row r="41" spans="1:26" ht="29" x14ac:dyDescent="0.35">
      <c r="A41" s="197"/>
      <c r="B41" s="241"/>
      <c r="C41" s="81" t="s">
        <v>322</v>
      </c>
      <c r="D41" s="108" t="s">
        <v>289</v>
      </c>
      <c r="E41" s="254"/>
      <c r="F41" s="241"/>
      <c r="G41" s="241"/>
      <c r="H41" s="241"/>
      <c r="I41" s="232"/>
      <c r="J41" s="232"/>
      <c r="K41" s="232"/>
      <c r="L41" s="232"/>
      <c r="M41" s="232"/>
      <c r="N41" s="232"/>
      <c r="O41" s="187"/>
      <c r="P41" s="278"/>
      <c r="Q41" s="250"/>
      <c r="R41" s="250"/>
      <c r="S41" s="293"/>
      <c r="V41" s="238"/>
    </row>
    <row r="42" spans="1:26" x14ac:dyDescent="0.35">
      <c r="A42" s="197"/>
      <c r="B42" s="241"/>
      <c r="C42" s="81" t="s">
        <v>323</v>
      </c>
      <c r="D42" s="108" t="s">
        <v>281</v>
      </c>
      <c r="E42" s="254"/>
      <c r="F42" s="241"/>
      <c r="G42" s="241"/>
      <c r="H42" s="241"/>
      <c r="I42" s="232"/>
      <c r="J42" s="232"/>
      <c r="K42" s="232"/>
      <c r="L42" s="232"/>
      <c r="M42" s="232"/>
      <c r="N42" s="232"/>
      <c r="O42" s="187"/>
      <c r="P42" s="278"/>
      <c r="Q42" s="250"/>
      <c r="R42" s="250"/>
      <c r="S42" s="293"/>
      <c r="V42" s="238"/>
    </row>
    <row r="43" spans="1:26" ht="29" x14ac:dyDescent="0.35">
      <c r="A43" s="197"/>
      <c r="B43" s="241"/>
      <c r="C43" s="81" t="s">
        <v>324</v>
      </c>
      <c r="D43" s="108" t="s">
        <v>289</v>
      </c>
      <c r="E43" s="254"/>
      <c r="F43" s="241"/>
      <c r="G43" s="241"/>
      <c r="H43" s="241"/>
      <c r="I43" s="232"/>
      <c r="J43" s="232"/>
      <c r="K43" s="232"/>
      <c r="L43" s="232"/>
      <c r="M43" s="232"/>
      <c r="N43" s="232"/>
      <c r="O43" s="187"/>
      <c r="P43" s="278"/>
      <c r="Q43" s="250"/>
      <c r="R43" s="250"/>
      <c r="S43" s="293"/>
      <c r="V43" s="238"/>
    </row>
    <row r="44" spans="1:26" ht="43.5" x14ac:dyDescent="0.35">
      <c r="A44" s="197"/>
      <c r="B44" s="241"/>
      <c r="C44" s="81" t="s">
        <v>325</v>
      </c>
      <c r="D44" s="108" t="s">
        <v>289</v>
      </c>
      <c r="E44" s="254"/>
      <c r="F44" s="241"/>
      <c r="G44" s="241"/>
      <c r="H44" s="241"/>
      <c r="I44" s="232"/>
      <c r="J44" s="232"/>
      <c r="K44" s="232"/>
      <c r="L44" s="232"/>
      <c r="M44" s="232"/>
      <c r="N44" s="232"/>
      <c r="O44" s="187"/>
      <c r="P44" s="278"/>
      <c r="Q44" s="250"/>
      <c r="R44" s="250"/>
      <c r="S44" s="293"/>
      <c r="V44" s="238"/>
    </row>
    <row r="45" spans="1:26" ht="29.5" thickBot="1" x14ac:dyDescent="0.4">
      <c r="A45" s="198"/>
      <c r="B45" s="242"/>
      <c r="C45" s="123" t="s">
        <v>326</v>
      </c>
      <c r="D45" s="108" t="s">
        <v>289</v>
      </c>
      <c r="E45" s="255"/>
      <c r="F45" s="242"/>
      <c r="G45" s="242"/>
      <c r="H45" s="242"/>
      <c r="I45" s="248"/>
      <c r="J45" s="248"/>
      <c r="K45" s="248"/>
      <c r="L45" s="248"/>
      <c r="M45" s="248"/>
      <c r="N45" s="248"/>
      <c r="O45" s="247"/>
      <c r="P45" s="279"/>
      <c r="Q45" s="251"/>
      <c r="R45" s="251"/>
      <c r="S45" s="293"/>
      <c r="V45" s="252"/>
    </row>
    <row r="46" spans="1:26" ht="29" x14ac:dyDescent="0.35">
      <c r="A46" s="196" t="s">
        <v>80</v>
      </c>
      <c r="B46" s="240" t="s">
        <v>100</v>
      </c>
      <c r="C46" s="122" t="s">
        <v>327</v>
      </c>
      <c r="D46" s="119" t="s">
        <v>281</v>
      </c>
      <c r="E46" s="253" t="s">
        <v>281</v>
      </c>
      <c r="F46" s="240">
        <f ca="1">COUNTIFS(INDIRECT("RAG!$C$"&amp;$V12&amp;":$BB$"&amp;$V12),F$11,RAG!$C$3:$BB$3,$B46)</f>
        <v>1</v>
      </c>
      <c r="G46" s="240">
        <f ca="1">COUNTIFS(INDIRECT("RAG!$C$"&amp;$V12&amp;":$BB$"&amp;$V12),G$11,RAG!$C$3:$BB$3,$B46)</f>
        <v>0</v>
      </c>
      <c r="H46" s="240">
        <f ca="1">COUNTIFS(INDIRECT("RAG!$C$"&amp;$V12&amp;":$BB$"&amp;$V12),H$11,RAG!$C$3:$BB$3,$B46)</f>
        <v>6</v>
      </c>
      <c r="I46" s="231" t="s">
        <v>282</v>
      </c>
      <c r="J46" s="231" t="s">
        <v>335</v>
      </c>
      <c r="K46" s="231" t="s">
        <v>284</v>
      </c>
      <c r="L46" s="231" t="s">
        <v>285</v>
      </c>
      <c r="M46" s="231" t="s">
        <v>286</v>
      </c>
      <c r="N46" s="231" t="s">
        <v>261</v>
      </c>
      <c r="O46" s="246" t="s">
        <v>912</v>
      </c>
      <c r="P46" s="277" t="s">
        <v>281</v>
      </c>
      <c r="Q46" s="234"/>
      <c r="R46" s="234" t="s">
        <v>312</v>
      </c>
      <c r="S46" s="292"/>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54"/>
      <c r="F47" s="241"/>
      <c r="G47" s="241"/>
      <c r="H47" s="241"/>
      <c r="I47" s="232"/>
      <c r="J47" s="232"/>
      <c r="K47" s="232"/>
      <c r="L47" s="232"/>
      <c r="M47" s="232"/>
      <c r="N47" s="232"/>
      <c r="O47" s="187"/>
      <c r="P47" s="278"/>
      <c r="Q47" s="235"/>
      <c r="R47" s="235"/>
      <c r="S47" s="292"/>
      <c r="V47" s="238"/>
    </row>
    <row r="48" spans="1:26" x14ac:dyDescent="0.35">
      <c r="A48" s="197"/>
      <c r="B48" s="241"/>
      <c r="C48" s="81" t="s">
        <v>329</v>
      </c>
      <c r="D48" s="108" t="s">
        <v>281</v>
      </c>
      <c r="E48" s="254"/>
      <c r="F48" s="241"/>
      <c r="G48" s="241"/>
      <c r="H48" s="241"/>
      <c r="I48" s="232"/>
      <c r="J48" s="232"/>
      <c r="K48" s="232"/>
      <c r="L48" s="232"/>
      <c r="M48" s="232"/>
      <c r="N48" s="232"/>
      <c r="O48" s="187"/>
      <c r="P48" s="278"/>
      <c r="Q48" s="235"/>
      <c r="R48" s="235"/>
      <c r="S48" s="292"/>
      <c r="V48" s="238"/>
    </row>
    <row r="49" spans="1:26" ht="14.5" customHeight="1" x14ac:dyDescent="0.35">
      <c r="A49" s="197"/>
      <c r="B49" s="241"/>
      <c r="C49" s="81" t="s">
        <v>330</v>
      </c>
      <c r="D49" s="108" t="s">
        <v>289</v>
      </c>
      <c r="E49" s="254"/>
      <c r="F49" s="241"/>
      <c r="G49" s="241"/>
      <c r="H49" s="241"/>
      <c r="I49" s="232"/>
      <c r="J49" s="232"/>
      <c r="K49" s="232"/>
      <c r="L49" s="232"/>
      <c r="M49" s="232"/>
      <c r="N49" s="232"/>
      <c r="O49" s="187"/>
      <c r="P49" s="278"/>
      <c r="Q49" s="235"/>
      <c r="R49" s="235"/>
      <c r="S49" s="292"/>
      <c r="V49" s="238"/>
    </row>
    <row r="50" spans="1:26" ht="120" customHeight="1" thickBot="1" x14ac:dyDescent="0.4">
      <c r="A50" s="198"/>
      <c r="B50" s="242"/>
      <c r="C50" s="123" t="s">
        <v>331</v>
      </c>
      <c r="D50" s="108" t="s">
        <v>289</v>
      </c>
      <c r="E50" s="255"/>
      <c r="F50" s="242"/>
      <c r="G50" s="242"/>
      <c r="H50" s="242"/>
      <c r="I50" s="248"/>
      <c r="J50" s="248"/>
      <c r="K50" s="248"/>
      <c r="L50" s="248"/>
      <c r="M50" s="248"/>
      <c r="N50" s="248"/>
      <c r="O50" s="247"/>
      <c r="P50" s="279"/>
      <c r="Q50" s="258"/>
      <c r="R50" s="258"/>
      <c r="S50" s="292"/>
      <c r="V50" s="252"/>
    </row>
    <row r="51" spans="1:26" ht="45" customHeight="1" x14ac:dyDescent="0.35">
      <c r="A51" s="196" t="s">
        <v>81</v>
      </c>
      <c r="B51" s="240" t="s">
        <v>101</v>
      </c>
      <c r="C51" s="122" t="s">
        <v>332</v>
      </c>
      <c r="D51" s="119" t="s">
        <v>281</v>
      </c>
      <c r="E51" s="253" t="s">
        <v>281</v>
      </c>
      <c r="F51" s="240">
        <f ca="1">COUNTIFS(INDIRECT("RAG!$C$"&amp;$V12&amp;":$BB$"&amp;$V12),F$11,RAG!$C$3:$BB$3,$B51)</f>
        <v>1</v>
      </c>
      <c r="G51" s="240">
        <f ca="1">COUNTIFS(INDIRECT("RAG!$C$"&amp;$V12&amp;":$BB$"&amp;$V12),G$11,RAG!$C$3:$BB$3,$B51)</f>
        <v>1</v>
      </c>
      <c r="H51" s="240">
        <f ca="1">COUNTIFS(INDIRECT("RAG!$C$"&amp;$V12&amp;":$BB$"&amp;$V12),H$11,RAG!$C$3:$BB$3,$B51)</f>
        <v>2</v>
      </c>
      <c r="I51" s="265" t="s">
        <v>231</v>
      </c>
      <c r="J51" s="265" t="s">
        <v>231</v>
      </c>
      <c r="K51" s="265" t="s">
        <v>231</v>
      </c>
      <c r="L51" s="265" t="s">
        <v>231</v>
      </c>
      <c r="M51" s="265" t="s">
        <v>231</v>
      </c>
      <c r="N51" s="265" t="s">
        <v>262</v>
      </c>
      <c r="O51" s="262" t="s">
        <v>913</v>
      </c>
      <c r="P51" s="231" t="s">
        <v>289</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74.5" customHeight="1" thickBot="1" x14ac:dyDescent="0.4">
      <c r="A52" s="198"/>
      <c r="B52" s="242"/>
      <c r="C52" s="123" t="s">
        <v>333</v>
      </c>
      <c r="D52" s="108" t="s">
        <v>281</v>
      </c>
      <c r="E52" s="255"/>
      <c r="F52" s="242"/>
      <c r="G52" s="242"/>
      <c r="H52" s="242"/>
      <c r="I52" s="267"/>
      <c r="J52" s="267"/>
      <c r="K52" s="267"/>
      <c r="L52" s="267"/>
      <c r="M52" s="267"/>
      <c r="N52" s="267"/>
      <c r="O52" s="264"/>
      <c r="P52" s="248"/>
      <c r="Q52" s="258"/>
      <c r="R52" s="258"/>
      <c r="S52" s="293"/>
      <c r="V52" s="252"/>
    </row>
    <row r="53" spans="1:26" ht="29" x14ac:dyDescent="0.35">
      <c r="A53" s="196" t="s">
        <v>83</v>
      </c>
      <c r="B53" s="240" t="s">
        <v>102</v>
      </c>
      <c r="C53" s="119" t="s">
        <v>334</v>
      </c>
      <c r="D53" s="119" t="s">
        <v>289</v>
      </c>
      <c r="E53" s="265" t="s">
        <v>281</v>
      </c>
      <c r="F53" s="259">
        <f ca="1">COUNTIFS(INDIRECT("RAG!$C$"&amp;$V12&amp;":$BB$"&amp;$V12),F$11,RAG!$C$3:$BB$3,$B53)</f>
        <v>0</v>
      </c>
      <c r="G53" s="259">
        <f ca="1">COUNTIFS(INDIRECT("RAG!$C$"&amp;$V12&amp;":$BB$"&amp;$V12),G$11,RAG!$C$3:$BB$3,$B53)</f>
        <v>0</v>
      </c>
      <c r="H53" s="259">
        <f ca="1">COUNTIFS(INDIRECT("RAG!$C$"&amp;$V12&amp;":$BB$"&amp;$V12),H$11,RAG!$C$3:$BB$3,$B53)</f>
        <v>1</v>
      </c>
      <c r="I53" s="231" t="s">
        <v>282</v>
      </c>
      <c r="J53" s="231" t="s">
        <v>335</v>
      </c>
      <c r="K53" s="231" t="s">
        <v>284</v>
      </c>
      <c r="L53" s="231" t="s">
        <v>285</v>
      </c>
      <c r="M53" s="231" t="s">
        <v>286</v>
      </c>
      <c r="N53" s="231" t="s">
        <v>261</v>
      </c>
      <c r="O53" s="246" t="s">
        <v>571</v>
      </c>
      <c r="P53" s="231" t="s">
        <v>289</v>
      </c>
      <c r="Q53" s="249"/>
      <c r="R53" s="234" t="s">
        <v>525</v>
      </c>
      <c r="S53" s="293"/>
      <c r="V53" s="237"/>
      <c r="Z53" t="str">
        <f>IF(R53&gt;0,B53&amp;":"&amp;R53&amp;"
","")</f>
        <v xml:space="preserve">IIA8:Local Plan Policy CN2: Energy Infrastructure requires electric vehicle charging to be provided on site, if car parking is proposed.
</v>
      </c>
    </row>
    <row r="54" spans="1:26" x14ac:dyDescent="0.35">
      <c r="A54" s="197"/>
      <c r="B54" s="241"/>
      <c r="C54" s="108" t="s">
        <v>336</v>
      </c>
      <c r="D54" s="108" t="s">
        <v>281</v>
      </c>
      <c r="E54" s="266"/>
      <c r="F54" s="260"/>
      <c r="G54" s="260"/>
      <c r="H54" s="260"/>
      <c r="I54" s="232"/>
      <c r="J54" s="232"/>
      <c r="K54" s="232"/>
      <c r="L54" s="232"/>
      <c r="M54" s="232"/>
      <c r="N54" s="232"/>
      <c r="O54" s="187"/>
      <c r="P54" s="232"/>
      <c r="Q54" s="250"/>
      <c r="R54" s="235"/>
      <c r="S54" s="293"/>
      <c r="V54" s="238"/>
    </row>
    <row r="55" spans="1:26" x14ac:dyDescent="0.35">
      <c r="A55" s="197"/>
      <c r="B55" s="241"/>
      <c r="C55" s="127" t="s">
        <v>337</v>
      </c>
      <c r="D55" s="108" t="s">
        <v>289</v>
      </c>
      <c r="E55" s="266"/>
      <c r="F55" s="260"/>
      <c r="G55" s="260"/>
      <c r="H55" s="260"/>
      <c r="I55" s="232"/>
      <c r="J55" s="232"/>
      <c r="K55" s="232"/>
      <c r="L55" s="232"/>
      <c r="M55" s="232"/>
      <c r="N55" s="232"/>
      <c r="O55" s="187"/>
      <c r="P55" s="232"/>
      <c r="Q55" s="250"/>
      <c r="R55" s="235"/>
      <c r="S55" s="293"/>
      <c r="V55" s="238"/>
    </row>
    <row r="56" spans="1:26" x14ac:dyDescent="0.35">
      <c r="A56" s="197"/>
      <c r="B56" s="241"/>
      <c r="C56" s="108" t="s">
        <v>338</v>
      </c>
      <c r="D56" s="108" t="s">
        <v>289</v>
      </c>
      <c r="E56" s="266"/>
      <c r="F56" s="260"/>
      <c r="G56" s="260"/>
      <c r="H56" s="260"/>
      <c r="I56" s="232"/>
      <c r="J56" s="232"/>
      <c r="K56" s="232"/>
      <c r="L56" s="232"/>
      <c r="M56" s="232"/>
      <c r="N56" s="232"/>
      <c r="O56" s="187"/>
      <c r="P56" s="232"/>
      <c r="Q56" s="250"/>
      <c r="R56" s="235"/>
      <c r="S56" s="293"/>
      <c r="V56" s="238"/>
    </row>
    <row r="57" spans="1:26" ht="112" customHeight="1" thickBot="1" x14ac:dyDescent="0.4">
      <c r="A57" s="198"/>
      <c r="B57" s="242"/>
      <c r="C57" s="121" t="s">
        <v>339</v>
      </c>
      <c r="D57" s="108" t="s">
        <v>281</v>
      </c>
      <c r="E57" s="267"/>
      <c r="F57" s="261"/>
      <c r="G57" s="261"/>
      <c r="H57" s="261"/>
      <c r="I57" s="248"/>
      <c r="J57" s="248"/>
      <c r="K57" s="248"/>
      <c r="L57" s="248"/>
      <c r="M57" s="248"/>
      <c r="N57" s="248"/>
      <c r="O57" s="247"/>
      <c r="P57" s="248"/>
      <c r="Q57" s="251"/>
      <c r="R57" s="258"/>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0</v>
      </c>
      <c r="H58" s="259">
        <f ca="1">COUNTIFS(INDIRECT("RAG!$C$"&amp;$V12&amp;":$BB$"&amp;$V12),H$11,RAG!$C$3:$BB$3,$B58)</f>
        <v>2</v>
      </c>
      <c r="I58" s="231" t="s">
        <v>282</v>
      </c>
      <c r="J58" s="231" t="s">
        <v>335</v>
      </c>
      <c r="K58" s="231" t="s">
        <v>284</v>
      </c>
      <c r="L58" s="231" t="s">
        <v>285</v>
      </c>
      <c r="M58" s="231" t="s">
        <v>286</v>
      </c>
      <c r="N58" s="231" t="s">
        <v>261</v>
      </c>
      <c r="O58" s="246" t="s">
        <v>565</v>
      </c>
      <c r="P58" s="231" t="s">
        <v>289</v>
      </c>
      <c r="Q58" s="249"/>
      <c r="R58" s="249"/>
      <c r="S58" s="293"/>
      <c r="V58" s="237"/>
      <c r="Z58" t="str">
        <f>IF(R58&gt;0,B58&amp;":"&amp;R58&amp;"
","")</f>
        <v/>
      </c>
    </row>
    <row r="59" spans="1:26" ht="14.5" customHeight="1" x14ac:dyDescent="0.35">
      <c r="A59" s="197"/>
      <c r="B59" s="241"/>
      <c r="C59" s="109" t="s">
        <v>341</v>
      </c>
      <c r="D59" s="108" t="s">
        <v>289</v>
      </c>
      <c r="E59" s="266"/>
      <c r="F59" s="260"/>
      <c r="G59" s="260"/>
      <c r="H59" s="260"/>
      <c r="I59" s="232"/>
      <c r="J59" s="232"/>
      <c r="K59" s="232"/>
      <c r="L59" s="232"/>
      <c r="M59" s="232"/>
      <c r="N59" s="232"/>
      <c r="O59" s="187"/>
      <c r="P59" s="232"/>
      <c r="Q59" s="250"/>
      <c r="R59" s="250"/>
      <c r="S59" s="293"/>
      <c r="V59" s="238"/>
    </row>
    <row r="60" spans="1:26" ht="29.5" thickBot="1" x14ac:dyDescent="0.4">
      <c r="A60" s="198"/>
      <c r="B60" s="242"/>
      <c r="C60" s="129" t="s">
        <v>342</v>
      </c>
      <c r="D60" s="108" t="s">
        <v>289</v>
      </c>
      <c r="E60" s="267"/>
      <c r="F60" s="261"/>
      <c r="G60" s="261"/>
      <c r="H60" s="261"/>
      <c r="I60" s="248"/>
      <c r="J60" s="248"/>
      <c r="K60" s="248"/>
      <c r="L60" s="248"/>
      <c r="M60" s="248"/>
      <c r="N60" s="248"/>
      <c r="O60" s="247"/>
      <c r="P60" s="248"/>
      <c r="Q60" s="251"/>
      <c r="R60" s="251"/>
      <c r="S60" s="293"/>
      <c r="V60" s="252"/>
    </row>
    <row r="61" spans="1:26" ht="15" customHeight="1" x14ac:dyDescent="0.35">
      <c r="A61" s="196" t="s">
        <v>85</v>
      </c>
      <c r="B61" s="240" t="s">
        <v>104</v>
      </c>
      <c r="C61" s="119" t="s">
        <v>343</v>
      </c>
      <c r="D61" s="119" t="s">
        <v>281</v>
      </c>
      <c r="E61" s="265" t="s">
        <v>281</v>
      </c>
      <c r="F61" s="259">
        <f ca="1">COUNTIFS(INDIRECT("RAG!$C$"&amp;$V12&amp;":$BB$"&amp;$V12),F$11,RAG!$C$3:$BB$3,$B61)</f>
        <v>2</v>
      </c>
      <c r="G61" s="259">
        <f ca="1">COUNTIFS(INDIRECT("RAG!$C$"&amp;$V12&amp;":$BB$"&amp;$V12),G$11,RAG!$C$3:$BB$3,$B61)</f>
        <v>0</v>
      </c>
      <c r="H61" s="259">
        <f ca="1">COUNTIFS(INDIRECT("RAG!$C$"&amp;$V12&amp;":$BB$"&amp;$V12),H$11,RAG!$C$3:$BB$3,$B61)</f>
        <v>3</v>
      </c>
      <c r="I61" s="231" t="s">
        <v>231</v>
      </c>
      <c r="J61" s="231" t="s">
        <v>231</v>
      </c>
      <c r="K61" s="231" t="s">
        <v>231</v>
      </c>
      <c r="L61" s="231" t="s">
        <v>231</v>
      </c>
      <c r="M61" s="231" t="s">
        <v>231</v>
      </c>
      <c r="N61" s="231" t="s">
        <v>262</v>
      </c>
      <c r="O61" s="246" t="s">
        <v>914</v>
      </c>
      <c r="P61" s="231" t="s">
        <v>289</v>
      </c>
      <c r="Q61" s="271"/>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32"/>
      <c r="J62" s="232"/>
      <c r="K62" s="232"/>
      <c r="L62" s="232"/>
      <c r="M62" s="232"/>
      <c r="N62" s="232"/>
      <c r="O62" s="187"/>
      <c r="P62" s="232"/>
      <c r="Q62" s="272"/>
      <c r="R62" s="272"/>
      <c r="S62" s="293"/>
      <c r="V62" s="275"/>
    </row>
    <row r="63" spans="1:26" x14ac:dyDescent="0.35">
      <c r="A63" s="197"/>
      <c r="B63" s="241"/>
      <c r="C63" s="108" t="s">
        <v>345</v>
      </c>
      <c r="D63" s="108" t="s">
        <v>281</v>
      </c>
      <c r="E63" s="266"/>
      <c r="F63" s="260"/>
      <c r="G63" s="260"/>
      <c r="H63" s="260"/>
      <c r="I63" s="232"/>
      <c r="J63" s="232"/>
      <c r="K63" s="232"/>
      <c r="L63" s="232"/>
      <c r="M63" s="232"/>
      <c r="N63" s="232"/>
      <c r="O63" s="187"/>
      <c r="P63" s="232"/>
      <c r="Q63" s="272"/>
      <c r="R63" s="272"/>
      <c r="S63" s="293"/>
      <c r="V63" s="275"/>
    </row>
    <row r="64" spans="1:26" x14ac:dyDescent="0.35">
      <c r="A64" s="197"/>
      <c r="B64" s="241"/>
      <c r="C64" s="108" t="s">
        <v>346</v>
      </c>
      <c r="D64" s="108" t="s">
        <v>281</v>
      </c>
      <c r="E64" s="266"/>
      <c r="F64" s="260"/>
      <c r="G64" s="260"/>
      <c r="H64" s="260"/>
      <c r="I64" s="232"/>
      <c r="J64" s="232"/>
      <c r="K64" s="232"/>
      <c r="L64" s="232"/>
      <c r="M64" s="232"/>
      <c r="N64" s="232"/>
      <c r="O64" s="187"/>
      <c r="P64" s="232"/>
      <c r="Q64" s="272"/>
      <c r="R64" s="272"/>
      <c r="S64" s="293"/>
      <c r="V64" s="275"/>
    </row>
    <row r="65" spans="1:26" x14ac:dyDescent="0.35">
      <c r="A65" s="197"/>
      <c r="B65" s="241"/>
      <c r="C65" s="108" t="s">
        <v>347</v>
      </c>
      <c r="D65" s="108" t="s">
        <v>289</v>
      </c>
      <c r="E65" s="266"/>
      <c r="F65" s="260"/>
      <c r="G65" s="260"/>
      <c r="H65" s="260"/>
      <c r="I65" s="232"/>
      <c r="J65" s="232"/>
      <c r="K65" s="232"/>
      <c r="L65" s="232"/>
      <c r="M65" s="232"/>
      <c r="N65" s="232"/>
      <c r="O65" s="187"/>
      <c r="P65" s="232"/>
      <c r="Q65" s="272"/>
      <c r="R65" s="272"/>
      <c r="S65" s="293"/>
      <c r="V65" s="275"/>
    </row>
    <row r="66" spans="1:26" x14ac:dyDescent="0.35">
      <c r="A66" s="197"/>
      <c r="B66" s="241"/>
      <c r="C66" s="108" t="s">
        <v>348</v>
      </c>
      <c r="D66" s="108" t="s">
        <v>289</v>
      </c>
      <c r="E66" s="266"/>
      <c r="F66" s="260"/>
      <c r="G66" s="260"/>
      <c r="H66" s="260"/>
      <c r="I66" s="232"/>
      <c r="J66" s="232"/>
      <c r="K66" s="232"/>
      <c r="L66" s="232"/>
      <c r="M66" s="232"/>
      <c r="N66" s="232"/>
      <c r="O66" s="187"/>
      <c r="P66" s="232"/>
      <c r="Q66" s="272"/>
      <c r="R66" s="272"/>
      <c r="S66" s="293"/>
      <c r="V66" s="275"/>
    </row>
    <row r="67" spans="1:26" ht="29" x14ac:dyDescent="0.35">
      <c r="A67" s="197"/>
      <c r="B67" s="241"/>
      <c r="C67" s="108" t="s">
        <v>349</v>
      </c>
      <c r="D67" s="108" t="s">
        <v>289</v>
      </c>
      <c r="E67" s="266"/>
      <c r="F67" s="260"/>
      <c r="G67" s="260"/>
      <c r="H67" s="260"/>
      <c r="I67" s="232"/>
      <c r="J67" s="232"/>
      <c r="K67" s="232"/>
      <c r="L67" s="232"/>
      <c r="M67" s="232"/>
      <c r="N67" s="232"/>
      <c r="O67" s="187"/>
      <c r="P67" s="232"/>
      <c r="Q67" s="272"/>
      <c r="R67" s="272"/>
      <c r="S67" s="293"/>
      <c r="V67" s="275"/>
    </row>
    <row r="68" spans="1:26" ht="15" thickBot="1" x14ac:dyDescent="0.4">
      <c r="A68" s="198"/>
      <c r="B68" s="242"/>
      <c r="C68" s="121" t="s">
        <v>350</v>
      </c>
      <c r="D68" s="108" t="s">
        <v>281</v>
      </c>
      <c r="E68" s="267"/>
      <c r="F68" s="261"/>
      <c r="G68" s="261"/>
      <c r="H68" s="261"/>
      <c r="I68" s="248"/>
      <c r="J68" s="248"/>
      <c r="K68" s="248"/>
      <c r="L68" s="248"/>
      <c r="M68" s="248"/>
      <c r="N68" s="248"/>
      <c r="O68" s="247"/>
      <c r="P68" s="248"/>
      <c r="Q68" s="273"/>
      <c r="R68" s="273"/>
      <c r="S68" s="293"/>
      <c r="V68" s="276"/>
    </row>
    <row r="69" spans="1:26" ht="15" customHeight="1" x14ac:dyDescent="0.35">
      <c r="A69" s="196" t="s">
        <v>599</v>
      </c>
      <c r="B69" s="240" t="s">
        <v>105</v>
      </c>
      <c r="C69" s="124" t="s">
        <v>738</v>
      </c>
      <c r="D69" s="119" t="s">
        <v>281</v>
      </c>
      <c r="E69" s="265" t="s">
        <v>281</v>
      </c>
      <c r="F69" s="259">
        <f ca="1">COUNTIFS(INDIRECT("RAG!$C$"&amp;$V12&amp;":$BB$"&amp;$V12),F$11,RAG!$C$3:$BB$3,$B69)</f>
        <v>5</v>
      </c>
      <c r="G69" s="259">
        <f ca="1">COUNTIFS(INDIRECT("RAG!$C$"&amp;$V12&amp;":$BB$"&amp;$V12),G$11,RAG!$C$3:$BB$3,$B69)</f>
        <v>0</v>
      </c>
      <c r="H69" s="259">
        <f ca="1">COUNTIFS(INDIRECT("RAG!$C$"&amp;$V12&amp;":$BB$"&amp;$V12),H$11,RAG!$C$3:$BB$3,$B69)</f>
        <v>1</v>
      </c>
      <c r="I69" s="231" t="s">
        <v>282</v>
      </c>
      <c r="J69" s="231" t="s">
        <v>335</v>
      </c>
      <c r="K69" s="231" t="s">
        <v>284</v>
      </c>
      <c r="L69" s="231" t="s">
        <v>285</v>
      </c>
      <c r="M69" s="231" t="s">
        <v>286</v>
      </c>
      <c r="N69" s="231" t="s">
        <v>264</v>
      </c>
      <c r="O69" s="262" t="s">
        <v>915</v>
      </c>
      <c r="P69" s="231" t="s">
        <v>281</v>
      </c>
      <c r="Q69" s="234" t="s">
        <v>351</v>
      </c>
      <c r="R69" s="234"/>
      <c r="S69" s="293"/>
      <c r="V69" s="237"/>
      <c r="Z69" t="str">
        <f>IF(R69&gt;0,B69&amp;":"&amp;R69&amp;"
","")</f>
        <v/>
      </c>
    </row>
    <row r="70" spans="1:26" x14ac:dyDescent="0.35">
      <c r="A70" s="197"/>
      <c r="B70" s="241"/>
      <c r="C70" s="125" t="s">
        <v>352</v>
      </c>
      <c r="D70" s="108" t="s">
        <v>281</v>
      </c>
      <c r="E70" s="266"/>
      <c r="F70" s="260"/>
      <c r="G70" s="260"/>
      <c r="H70" s="260"/>
      <c r="I70" s="232"/>
      <c r="J70" s="232"/>
      <c r="K70" s="232"/>
      <c r="L70" s="232"/>
      <c r="M70" s="232"/>
      <c r="N70" s="232"/>
      <c r="O70" s="263"/>
      <c r="P70" s="232"/>
      <c r="Q70" s="235"/>
      <c r="R70" s="235"/>
      <c r="S70" s="293"/>
      <c r="V70" s="238"/>
    </row>
    <row r="71" spans="1:26" ht="29" x14ac:dyDescent="0.35">
      <c r="A71" s="197"/>
      <c r="B71" s="241"/>
      <c r="C71" s="125" t="s">
        <v>353</v>
      </c>
      <c r="D71" s="108" t="s">
        <v>289</v>
      </c>
      <c r="E71" s="266"/>
      <c r="F71" s="260"/>
      <c r="G71" s="260"/>
      <c r="H71" s="260"/>
      <c r="I71" s="232"/>
      <c r="J71" s="232"/>
      <c r="K71" s="232"/>
      <c r="L71" s="232"/>
      <c r="M71" s="232"/>
      <c r="N71" s="232"/>
      <c r="O71" s="263"/>
      <c r="P71" s="232"/>
      <c r="Q71" s="235"/>
      <c r="R71" s="235"/>
      <c r="S71" s="293"/>
      <c r="V71" s="238"/>
    </row>
    <row r="72" spans="1:26" x14ac:dyDescent="0.35">
      <c r="A72" s="197"/>
      <c r="B72" s="241"/>
      <c r="C72" s="125" t="s">
        <v>354</v>
      </c>
      <c r="D72" s="108" t="s">
        <v>289</v>
      </c>
      <c r="E72" s="266"/>
      <c r="F72" s="260"/>
      <c r="G72" s="260"/>
      <c r="H72" s="260"/>
      <c r="I72" s="232"/>
      <c r="J72" s="232"/>
      <c r="K72" s="232"/>
      <c r="L72" s="232"/>
      <c r="M72" s="232"/>
      <c r="N72" s="232"/>
      <c r="O72" s="263"/>
      <c r="P72" s="232"/>
      <c r="Q72" s="235"/>
      <c r="R72" s="235"/>
      <c r="S72" s="293"/>
      <c r="V72" s="238"/>
    </row>
    <row r="73" spans="1:26" x14ac:dyDescent="0.35">
      <c r="A73" s="197"/>
      <c r="B73" s="241"/>
      <c r="C73" s="125" t="s">
        <v>739</v>
      </c>
      <c r="D73" s="108" t="s">
        <v>289</v>
      </c>
      <c r="E73" s="266"/>
      <c r="F73" s="260"/>
      <c r="G73" s="260"/>
      <c r="H73" s="260"/>
      <c r="I73" s="232"/>
      <c r="J73" s="232"/>
      <c r="K73" s="232"/>
      <c r="L73" s="232"/>
      <c r="M73" s="232"/>
      <c r="N73" s="232"/>
      <c r="O73" s="263"/>
      <c r="P73" s="232"/>
      <c r="Q73" s="235"/>
      <c r="R73" s="235"/>
      <c r="S73" s="293"/>
      <c r="V73" s="238"/>
    </row>
    <row r="74" spans="1:26" x14ac:dyDescent="0.35">
      <c r="A74" s="197"/>
      <c r="B74" s="241"/>
      <c r="C74" s="125" t="s">
        <v>355</v>
      </c>
      <c r="D74" s="108" t="s">
        <v>289</v>
      </c>
      <c r="E74" s="266"/>
      <c r="F74" s="260"/>
      <c r="G74" s="260"/>
      <c r="H74" s="260"/>
      <c r="I74" s="232"/>
      <c r="J74" s="232"/>
      <c r="K74" s="232"/>
      <c r="L74" s="232"/>
      <c r="M74" s="232"/>
      <c r="N74" s="232"/>
      <c r="O74" s="263"/>
      <c r="P74" s="232"/>
      <c r="Q74" s="235"/>
      <c r="R74" s="235"/>
      <c r="S74" s="293"/>
      <c r="V74" s="238"/>
    </row>
    <row r="75" spans="1:26" ht="15" thickBot="1" x14ac:dyDescent="0.4">
      <c r="A75" s="198"/>
      <c r="B75" s="242"/>
      <c r="C75" s="126" t="s">
        <v>356</v>
      </c>
      <c r="D75" s="108" t="s">
        <v>289</v>
      </c>
      <c r="E75" s="267"/>
      <c r="F75" s="261"/>
      <c r="G75" s="261"/>
      <c r="H75" s="261"/>
      <c r="I75" s="248"/>
      <c r="J75" s="248"/>
      <c r="K75" s="248"/>
      <c r="L75" s="248"/>
      <c r="M75" s="248"/>
      <c r="N75" s="248"/>
      <c r="O75" s="264"/>
      <c r="P75" s="248"/>
      <c r="Q75" s="258"/>
      <c r="R75" s="258"/>
      <c r="S75" s="293"/>
      <c r="V75" s="252"/>
    </row>
    <row r="76" spans="1:26" x14ac:dyDescent="0.35">
      <c r="A76" s="196" t="s">
        <v>87</v>
      </c>
      <c r="B76" s="240" t="s">
        <v>106</v>
      </c>
      <c r="C76" s="124" t="s">
        <v>357</v>
      </c>
      <c r="D76" s="119" t="s">
        <v>281</v>
      </c>
      <c r="E76" s="265" t="s">
        <v>281</v>
      </c>
      <c r="F76" s="259">
        <f ca="1">COUNTIFS(INDIRECT("RAG!$C$"&amp;$V12&amp;":$BB$"&amp;$V12),F$11,RAG!$C$3:$BB$3,$B76)</f>
        <v>2</v>
      </c>
      <c r="G76" s="259">
        <f ca="1">COUNTIFS(INDIRECT("RAG!$C$"&amp;$V12&amp;":$BB$"&amp;$V12),G$11,RAG!$C$3:$BB$3,$B76)</f>
        <v>1</v>
      </c>
      <c r="H76" s="259">
        <f ca="1">COUNTIFS(INDIRECT("RAG!$C$"&amp;$V12&amp;":$BB$"&amp;$V12),H$11,RAG!$C$3:$BB$3,$B76)</f>
        <v>1</v>
      </c>
      <c r="I76" s="231" t="s">
        <v>282</v>
      </c>
      <c r="J76" s="231" t="s">
        <v>335</v>
      </c>
      <c r="K76" s="231" t="s">
        <v>284</v>
      </c>
      <c r="L76" s="231" t="s">
        <v>285</v>
      </c>
      <c r="M76" s="231" t="s">
        <v>286</v>
      </c>
      <c r="N76" s="231" t="s">
        <v>265</v>
      </c>
      <c r="O76" s="268" t="s">
        <v>523</v>
      </c>
      <c r="P76" s="231" t="s">
        <v>281</v>
      </c>
      <c r="Q76" s="234" t="s">
        <v>916</v>
      </c>
      <c r="R76" s="249"/>
      <c r="S76" s="293"/>
      <c r="V76" s="237"/>
      <c r="Z76" t="str">
        <f>IF(R76&gt;0,B76&amp;":"&amp;R76&amp;"
","")</f>
        <v/>
      </c>
    </row>
    <row r="77" spans="1:26" x14ac:dyDescent="0.35">
      <c r="A77" s="197"/>
      <c r="B77" s="241"/>
      <c r="C77" s="125" t="s">
        <v>359</v>
      </c>
      <c r="D77" s="108" t="s">
        <v>289</v>
      </c>
      <c r="E77" s="266"/>
      <c r="F77" s="260"/>
      <c r="G77" s="260"/>
      <c r="H77" s="260"/>
      <c r="I77" s="232"/>
      <c r="J77" s="232"/>
      <c r="K77" s="232"/>
      <c r="L77" s="232"/>
      <c r="M77" s="232"/>
      <c r="N77" s="232"/>
      <c r="O77" s="269"/>
      <c r="P77" s="232"/>
      <c r="Q77" s="235"/>
      <c r="R77" s="250"/>
      <c r="S77" s="293"/>
      <c r="V77" s="238"/>
    </row>
    <row r="78" spans="1:26" x14ac:dyDescent="0.35">
      <c r="A78" s="197"/>
      <c r="B78" s="241"/>
      <c r="C78" s="125" t="s">
        <v>360</v>
      </c>
      <c r="D78" s="108" t="s">
        <v>281</v>
      </c>
      <c r="E78" s="266"/>
      <c r="F78" s="260"/>
      <c r="G78" s="260"/>
      <c r="H78" s="260"/>
      <c r="I78" s="232"/>
      <c r="J78" s="232"/>
      <c r="K78" s="232"/>
      <c r="L78" s="232"/>
      <c r="M78" s="232"/>
      <c r="N78" s="232"/>
      <c r="O78" s="269"/>
      <c r="P78" s="232"/>
      <c r="Q78" s="235"/>
      <c r="R78" s="250"/>
      <c r="S78" s="293"/>
      <c r="V78" s="238"/>
    </row>
    <row r="79" spans="1:26" x14ac:dyDescent="0.35">
      <c r="A79" s="197"/>
      <c r="B79" s="241"/>
      <c r="C79" s="125" t="s">
        <v>361</v>
      </c>
      <c r="D79" s="108" t="s">
        <v>281</v>
      </c>
      <c r="E79" s="266"/>
      <c r="F79" s="260"/>
      <c r="G79" s="260"/>
      <c r="H79" s="260"/>
      <c r="I79" s="232"/>
      <c r="J79" s="232"/>
      <c r="K79" s="232"/>
      <c r="L79" s="232"/>
      <c r="M79" s="232"/>
      <c r="N79" s="232"/>
      <c r="O79" s="269"/>
      <c r="P79" s="232"/>
      <c r="Q79" s="235"/>
      <c r="R79" s="250"/>
      <c r="S79" s="293"/>
      <c r="V79" s="238"/>
    </row>
    <row r="80" spans="1:26" ht="77.5" customHeight="1" thickBot="1" x14ac:dyDescent="0.4">
      <c r="A80" s="198"/>
      <c r="B80" s="242"/>
      <c r="C80" s="130" t="s">
        <v>362</v>
      </c>
      <c r="D80" s="108" t="s">
        <v>289</v>
      </c>
      <c r="E80" s="267"/>
      <c r="F80" s="261"/>
      <c r="G80" s="261"/>
      <c r="H80" s="261"/>
      <c r="I80" s="248"/>
      <c r="J80" s="248"/>
      <c r="K80" s="248"/>
      <c r="L80" s="248"/>
      <c r="M80" s="248"/>
      <c r="N80" s="248"/>
      <c r="O80" s="270"/>
      <c r="P80" s="248"/>
      <c r="Q80" s="258"/>
      <c r="R80" s="251"/>
      <c r="S80" s="293"/>
      <c r="V80" s="252"/>
    </row>
    <row r="81" spans="1:26" ht="30" customHeight="1"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1</v>
      </c>
      <c r="H81" s="240">
        <f ca="1">COUNTIFS(INDIRECT("RAG!$C$"&amp;$V12&amp;":$BB$"&amp;$V12),H$11,RAG!$C$3:$BB$3,$B81)</f>
        <v>4</v>
      </c>
      <c r="I81" s="231" t="s">
        <v>282</v>
      </c>
      <c r="J81" s="231" t="s">
        <v>283</v>
      </c>
      <c r="K81" s="231" t="s">
        <v>284</v>
      </c>
      <c r="L81" s="231" t="s">
        <v>285</v>
      </c>
      <c r="M81" s="231" t="s">
        <v>286</v>
      </c>
      <c r="N81" s="231" t="s">
        <v>261</v>
      </c>
      <c r="O81" s="246" t="s">
        <v>917</v>
      </c>
      <c r="P81" s="231" t="s">
        <v>289</v>
      </c>
      <c r="Q81" s="249"/>
      <c r="R81" s="249"/>
      <c r="S81" s="293"/>
      <c r="V81" s="237"/>
      <c r="Z81" t="str">
        <f>IF(R81&gt;0,B81&amp;":"&amp;R81&amp;"
","")</f>
        <v/>
      </c>
    </row>
    <row r="82" spans="1:26" x14ac:dyDescent="0.35">
      <c r="A82" s="201"/>
      <c r="B82" s="241"/>
      <c r="C82" s="125" t="s">
        <v>364</v>
      </c>
      <c r="D82" s="108" t="s">
        <v>281</v>
      </c>
      <c r="E82" s="254"/>
      <c r="F82" s="241"/>
      <c r="G82" s="241"/>
      <c r="H82" s="241"/>
      <c r="I82" s="232"/>
      <c r="J82" s="232"/>
      <c r="K82" s="232"/>
      <c r="L82" s="232"/>
      <c r="M82" s="232"/>
      <c r="N82" s="232"/>
      <c r="O82" s="187"/>
      <c r="P82" s="232"/>
      <c r="Q82" s="250"/>
      <c r="R82" s="250"/>
      <c r="S82" s="293"/>
      <c r="V82" s="238"/>
    </row>
    <row r="83" spans="1:26" x14ac:dyDescent="0.35">
      <c r="A83" s="201"/>
      <c r="B83" s="241"/>
      <c r="C83" s="125" t="s">
        <v>365</v>
      </c>
      <c r="D83" s="108" t="s">
        <v>289</v>
      </c>
      <c r="E83" s="254"/>
      <c r="F83" s="241"/>
      <c r="G83" s="241"/>
      <c r="H83" s="241"/>
      <c r="I83" s="232"/>
      <c r="J83" s="232"/>
      <c r="K83" s="232"/>
      <c r="L83" s="232"/>
      <c r="M83" s="232"/>
      <c r="N83" s="232"/>
      <c r="O83" s="187"/>
      <c r="P83" s="232"/>
      <c r="Q83" s="250"/>
      <c r="R83" s="250"/>
      <c r="S83" s="293"/>
      <c r="V83" s="238"/>
    </row>
    <row r="84" spans="1:26" x14ac:dyDescent="0.35">
      <c r="A84" s="201"/>
      <c r="B84" s="241"/>
      <c r="C84" s="131" t="s">
        <v>366</v>
      </c>
      <c r="D84" s="108" t="s">
        <v>289</v>
      </c>
      <c r="E84" s="254"/>
      <c r="F84" s="241"/>
      <c r="G84" s="241"/>
      <c r="H84" s="241"/>
      <c r="I84" s="232"/>
      <c r="J84" s="232"/>
      <c r="K84" s="232"/>
      <c r="L84" s="232"/>
      <c r="M84" s="232"/>
      <c r="N84" s="232"/>
      <c r="O84" s="187"/>
      <c r="P84" s="232"/>
      <c r="Q84" s="250"/>
      <c r="R84" s="250"/>
      <c r="S84" s="293"/>
      <c r="V84" s="238"/>
    </row>
    <row r="85" spans="1:26" ht="29" x14ac:dyDescent="0.35">
      <c r="A85" s="201"/>
      <c r="B85" s="241"/>
      <c r="C85" s="131" t="s">
        <v>367</v>
      </c>
      <c r="D85" s="108" t="s">
        <v>289</v>
      </c>
      <c r="E85" s="254"/>
      <c r="F85" s="241"/>
      <c r="G85" s="241"/>
      <c r="H85" s="241"/>
      <c r="I85" s="232"/>
      <c r="J85" s="232"/>
      <c r="K85" s="232"/>
      <c r="L85" s="232"/>
      <c r="M85" s="232"/>
      <c r="N85" s="232"/>
      <c r="O85" s="187"/>
      <c r="P85" s="232"/>
      <c r="Q85" s="250"/>
      <c r="R85" s="250"/>
      <c r="S85" s="293"/>
      <c r="V85" s="238"/>
    </row>
    <row r="86" spans="1:26" ht="29" x14ac:dyDescent="0.35">
      <c r="A86" s="201"/>
      <c r="B86" s="241"/>
      <c r="C86" s="131" t="s">
        <v>368</v>
      </c>
      <c r="D86" s="108" t="s">
        <v>281</v>
      </c>
      <c r="E86" s="254"/>
      <c r="F86" s="241"/>
      <c r="G86" s="241"/>
      <c r="H86" s="241"/>
      <c r="I86" s="232"/>
      <c r="J86" s="232"/>
      <c r="K86" s="232"/>
      <c r="L86" s="232"/>
      <c r="M86" s="232"/>
      <c r="N86" s="232"/>
      <c r="O86" s="187"/>
      <c r="P86" s="232"/>
      <c r="Q86" s="250"/>
      <c r="R86" s="250"/>
      <c r="S86" s="293"/>
      <c r="V86" s="238"/>
    </row>
    <row r="87" spans="1:26" ht="15" thickBot="1" x14ac:dyDescent="0.4">
      <c r="A87" s="200"/>
      <c r="B87" s="242"/>
      <c r="C87" s="129" t="s">
        <v>369</v>
      </c>
      <c r="D87" s="108" t="s">
        <v>289</v>
      </c>
      <c r="E87" s="255"/>
      <c r="F87" s="242"/>
      <c r="G87" s="242"/>
      <c r="H87" s="242"/>
      <c r="I87" s="248"/>
      <c r="J87" s="248"/>
      <c r="K87" s="248"/>
      <c r="L87" s="248"/>
      <c r="M87" s="248"/>
      <c r="N87" s="248"/>
      <c r="O87" s="247"/>
      <c r="P87" s="248"/>
      <c r="Q87" s="251"/>
      <c r="R87" s="251"/>
      <c r="S87" s="293"/>
      <c r="V87" s="252"/>
    </row>
    <row r="88" spans="1:26" ht="1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31" t="s">
        <v>231</v>
      </c>
      <c r="J88" s="231" t="s">
        <v>231</v>
      </c>
      <c r="K88" s="231" t="s">
        <v>231</v>
      </c>
      <c r="L88" s="231" t="s">
        <v>231</v>
      </c>
      <c r="M88" s="231" t="s">
        <v>231</v>
      </c>
      <c r="N88" s="231"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32"/>
      <c r="J89" s="232"/>
      <c r="K89" s="232"/>
      <c r="L89" s="232"/>
      <c r="M89" s="232"/>
      <c r="N89" s="232"/>
      <c r="O89" s="187"/>
      <c r="P89" s="232"/>
      <c r="Q89" s="235"/>
      <c r="R89" s="235"/>
      <c r="S89" s="293"/>
      <c r="V89" s="238"/>
    </row>
    <row r="90" spans="1:26" x14ac:dyDescent="0.35">
      <c r="A90" s="201"/>
      <c r="B90" s="241"/>
      <c r="C90" s="131" t="s">
        <v>373</v>
      </c>
      <c r="D90" s="108" t="s">
        <v>289</v>
      </c>
      <c r="E90" s="254"/>
      <c r="F90" s="241"/>
      <c r="G90" s="241"/>
      <c r="H90" s="241"/>
      <c r="I90" s="232"/>
      <c r="J90" s="232"/>
      <c r="K90" s="232"/>
      <c r="L90" s="232"/>
      <c r="M90" s="232"/>
      <c r="N90" s="232"/>
      <c r="O90" s="187"/>
      <c r="P90" s="232"/>
      <c r="Q90" s="235"/>
      <c r="R90" s="235"/>
      <c r="S90" s="293"/>
      <c r="V90" s="238"/>
    </row>
    <row r="91" spans="1:26" ht="88" customHeight="1" thickBot="1" x14ac:dyDescent="0.4">
      <c r="A91" s="202"/>
      <c r="B91" s="242"/>
      <c r="C91" s="133" t="s">
        <v>374</v>
      </c>
      <c r="D91" s="143" t="s">
        <v>281</v>
      </c>
      <c r="E91" s="255"/>
      <c r="F91" s="242"/>
      <c r="G91" s="242"/>
      <c r="H91" s="242"/>
      <c r="I91" s="233"/>
      <c r="J91" s="233"/>
      <c r="K91" s="233"/>
      <c r="L91" s="233"/>
      <c r="M91" s="233"/>
      <c r="N91" s="233"/>
      <c r="O91" s="257"/>
      <c r="P91" s="233"/>
      <c r="Q91" s="236"/>
      <c r="R91" s="236"/>
      <c r="S91" s="293"/>
      <c r="V91" s="239"/>
      <c r="W91" s="120" t="str">
        <f>IF(N91='[4]Drop downs'!$G$2,B91&amp;": "&amp;O91&amp;""," ")</f>
        <v xml:space="preserve"> </v>
      </c>
      <c r="X91" s="120"/>
    </row>
    <row r="92" spans="1:26" x14ac:dyDescent="0.35">
      <c r="E92" s="156"/>
      <c r="F92" s="156"/>
      <c r="G92" s="156"/>
      <c r="H92" s="156"/>
      <c r="I92" s="156"/>
      <c r="J92" s="156"/>
      <c r="K92" s="156"/>
      <c r="L92" s="156"/>
      <c r="M92" s="156"/>
      <c r="N92" s="156"/>
      <c r="O92" s="156"/>
      <c r="P92" s="156"/>
      <c r="Q92" s="156"/>
      <c r="R92" s="156"/>
    </row>
    <row r="94" spans="1:26" s="111" customFormat="1" x14ac:dyDescent="0.35">
      <c r="A94"/>
      <c r="B94"/>
      <c r="C94"/>
      <c r="D94"/>
      <c r="E94"/>
      <c r="F94"/>
      <c r="G94"/>
      <c r="H94"/>
      <c r="I94"/>
      <c r="J94"/>
      <c r="K94"/>
      <c r="L94"/>
      <c r="M94"/>
      <c r="N94"/>
      <c r="O94"/>
      <c r="P94"/>
      <c r="Q94"/>
      <c r="R94"/>
      <c r="S94" s="155"/>
    </row>
  </sheetData>
  <sheetProtection algorithmName="SHA-512" hashValue="M7yRvrzYlpytng1NzxACznEilWvVMvkPvBS+2Wj+SPCpXC31MrSkCXzVYVcZue6JCAz2DD3Kr6kbqEQAlUpdHQ==" saltValue="8qz9j2SOeEKRc9nNDW+DCw=="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O24:O31"/>
    <mergeCell ref="P24:P31"/>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A46:A50"/>
    <mergeCell ref="B46:B50"/>
    <mergeCell ref="E46:E50"/>
    <mergeCell ref="F46:F50"/>
    <mergeCell ref="G46:G50"/>
    <mergeCell ref="I40:I45"/>
    <mergeCell ref="J40:J45"/>
    <mergeCell ref="K40:K45"/>
    <mergeCell ref="L40:L45"/>
    <mergeCell ref="M40:M45"/>
    <mergeCell ref="N40:N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1571" priority="1">
      <formula>$D12="No"</formula>
    </cfRule>
  </conditionalFormatting>
  <conditionalFormatting sqref="F12:F91">
    <cfRule type="cellIs" dxfId="1570" priority="10" operator="greaterThan">
      <formula>0</formula>
    </cfRule>
  </conditionalFormatting>
  <conditionalFormatting sqref="G12:G91">
    <cfRule type="cellIs" dxfId="1569" priority="9" operator="greaterThan">
      <formula>0</formula>
    </cfRule>
  </conditionalFormatting>
  <conditionalFormatting sqref="H12:H91">
    <cfRule type="cellIs" dxfId="1568" priority="8" operator="greaterThan">
      <formula>0</formula>
    </cfRule>
  </conditionalFormatting>
  <conditionalFormatting sqref="N12">
    <cfRule type="cellIs" dxfId="1567" priority="147" operator="equal">
      <formula>"Minor Positive"</formula>
    </cfRule>
    <cfRule type="cellIs" dxfId="1566" priority="146" operator="equal">
      <formula>"Significant Negative"</formula>
    </cfRule>
    <cfRule type="cellIs" dxfId="1565" priority="145" operator="equal">
      <formula>"Minor Negative"</formula>
    </cfRule>
    <cfRule type="cellIs" dxfId="1564" priority="148" operator="equal">
      <formula>"Significant Positive"</formula>
    </cfRule>
    <cfRule type="cellIs" dxfId="1563" priority="149" operator="equal">
      <formula>"Neutral"</formula>
    </cfRule>
  </conditionalFormatting>
  <conditionalFormatting sqref="N22">
    <cfRule type="cellIs" dxfId="1562" priority="65" operator="equal">
      <formula>"Minor Positive"</formula>
    </cfRule>
    <cfRule type="cellIs" dxfId="1561" priority="61" operator="equal">
      <formula>"Significant Negative"</formula>
    </cfRule>
    <cfRule type="cellIs" dxfId="1560" priority="62" operator="equal">
      <formula>"Minor Negative"</formula>
    </cfRule>
    <cfRule type="cellIs" dxfId="1559" priority="66" operator="equal">
      <formula>"Significant Positive"</formula>
    </cfRule>
    <cfRule type="cellIs" dxfId="1558" priority="63" operator="equal">
      <formula>"Uncertain"</formula>
    </cfRule>
    <cfRule type="cellIs" dxfId="1557" priority="64" operator="equal">
      <formula>"Neutral"</formula>
    </cfRule>
  </conditionalFormatting>
  <conditionalFormatting sqref="N24">
    <cfRule type="cellIs" dxfId="1556" priority="2" operator="equal">
      <formula>"Significant Negative"</formula>
    </cfRule>
    <cfRule type="cellIs" dxfId="1555" priority="3" operator="equal">
      <formula>"Minor Negative"</formula>
    </cfRule>
    <cfRule type="cellIs" dxfId="1554" priority="4" operator="equal">
      <formula>"Uncertain"</formula>
    </cfRule>
    <cfRule type="cellIs" dxfId="1553" priority="5" operator="equal">
      <formula>"Neutral"</formula>
    </cfRule>
    <cfRule type="cellIs" dxfId="1552" priority="6" operator="equal">
      <formula>"Minor Positive"</formula>
    </cfRule>
    <cfRule type="cellIs" dxfId="1551" priority="7" operator="equal">
      <formula>"Significant Positive"</formula>
    </cfRule>
  </conditionalFormatting>
  <conditionalFormatting sqref="N32">
    <cfRule type="cellIs" dxfId="1550" priority="36" operator="equal">
      <formula>"Minor Positive"</formula>
    </cfRule>
    <cfRule type="cellIs" dxfId="1549" priority="37" operator="equal">
      <formula>"Significant Positive"</formula>
    </cfRule>
    <cfRule type="cellIs" dxfId="1548" priority="35" operator="equal">
      <formula>"Neutral"</formula>
    </cfRule>
    <cfRule type="cellIs" dxfId="1547" priority="34" operator="equal">
      <formula>"Uncertain"</formula>
    </cfRule>
    <cfRule type="cellIs" dxfId="1546" priority="33" operator="equal">
      <formula>"Minor Negative"</formula>
    </cfRule>
    <cfRule type="cellIs" dxfId="1545" priority="32" operator="equal">
      <formula>"Significant Negative"</formula>
    </cfRule>
  </conditionalFormatting>
  <conditionalFormatting sqref="N40">
    <cfRule type="cellIs" dxfId="1544" priority="110" operator="equal">
      <formula>"Minor Negative"</formula>
    </cfRule>
    <cfRule type="cellIs" dxfId="1543" priority="109" operator="equal">
      <formula>"Significant Negative"</formula>
    </cfRule>
    <cfRule type="cellIs" dxfId="1542" priority="112" operator="equal">
      <formula>"Neutral"</formula>
    </cfRule>
    <cfRule type="cellIs" dxfId="1541" priority="113" operator="equal">
      <formula>"Minor Positive"</formula>
    </cfRule>
    <cfRule type="cellIs" dxfId="1540" priority="114" operator="equal">
      <formula>"Significant Positive"</formula>
    </cfRule>
    <cfRule type="cellIs" dxfId="1539" priority="111" operator="equal">
      <formula>"Uncertain"</formula>
    </cfRule>
  </conditionalFormatting>
  <conditionalFormatting sqref="N46">
    <cfRule type="cellIs" dxfId="1538" priority="55" operator="equal">
      <formula>"Significant Negative"</formula>
    </cfRule>
    <cfRule type="cellIs" dxfId="1537" priority="56" operator="equal">
      <formula>"Minor Negative"</formula>
    </cfRule>
    <cfRule type="cellIs" dxfId="1536" priority="57" operator="equal">
      <formula>"Uncertain"</formula>
    </cfRule>
    <cfRule type="cellIs" dxfId="1535" priority="58" operator="equal">
      <formula>"Neutral"</formula>
    </cfRule>
    <cfRule type="cellIs" dxfId="1534" priority="60" operator="equal">
      <formula>"Significant Positive"</formula>
    </cfRule>
    <cfRule type="cellIs" dxfId="1533" priority="59" operator="equal">
      <formula>"Minor Positive"</formula>
    </cfRule>
  </conditionalFormatting>
  <conditionalFormatting sqref="N51">
    <cfRule type="cellIs" dxfId="1532" priority="72" operator="equal">
      <formula>"Significant Positive"</formula>
    </cfRule>
    <cfRule type="cellIs" dxfId="1531" priority="71" operator="equal">
      <formula>"Minor Positive"</formula>
    </cfRule>
    <cfRule type="cellIs" dxfId="1530" priority="69" operator="equal">
      <formula>"Uncertain"</formula>
    </cfRule>
    <cfRule type="cellIs" dxfId="1529" priority="68" operator="equal">
      <formula>"Minor Negative"</formula>
    </cfRule>
    <cfRule type="cellIs" dxfId="1528" priority="67" operator="equal">
      <formula>"Significant Negative"</formula>
    </cfRule>
    <cfRule type="cellIs" dxfId="1527" priority="70" operator="equal">
      <formula>"Neutral"</formula>
    </cfRule>
  </conditionalFormatting>
  <conditionalFormatting sqref="N53">
    <cfRule type="cellIs" dxfId="1526" priority="127" operator="equal">
      <formula>"Significant Negative"</formula>
    </cfRule>
    <cfRule type="cellIs" dxfId="1525" priority="128" operator="equal">
      <formula>"Minor Negative"</formula>
    </cfRule>
    <cfRule type="cellIs" dxfId="1524" priority="129" operator="equal">
      <formula>"Uncertain"</formula>
    </cfRule>
    <cfRule type="cellIs" dxfId="1523" priority="131" operator="equal">
      <formula>"Minor Positive"</formula>
    </cfRule>
    <cfRule type="cellIs" dxfId="1522" priority="132" operator="equal">
      <formula>"Significant Positive"</formula>
    </cfRule>
    <cfRule type="cellIs" dxfId="1521" priority="130" operator="equal">
      <formula>"Neutral"</formula>
    </cfRule>
  </conditionalFormatting>
  <conditionalFormatting sqref="N58">
    <cfRule type="cellIs" dxfId="1520" priority="21" operator="equal">
      <formula>"Minor Negative"</formula>
    </cfRule>
    <cfRule type="cellIs" dxfId="1519" priority="22" operator="equal">
      <formula>"Uncertain"</formula>
    </cfRule>
    <cfRule type="cellIs" dxfId="1518" priority="23" operator="equal">
      <formula>"Neutral"</formula>
    </cfRule>
    <cfRule type="cellIs" dxfId="1517" priority="25" operator="equal">
      <formula>"Significant Positive"</formula>
    </cfRule>
    <cfRule type="cellIs" dxfId="1516" priority="24" operator="equal">
      <formula>"Minor Positive"</formula>
    </cfRule>
    <cfRule type="cellIs" dxfId="1515" priority="20" operator="equal">
      <formula>"Significant Negative"</formula>
    </cfRule>
  </conditionalFormatting>
  <conditionalFormatting sqref="N61">
    <cfRule type="cellIs" dxfId="1514" priority="84" operator="equal">
      <formula>"Significant Positive"</formula>
    </cfRule>
    <cfRule type="cellIs" dxfId="1513" priority="80" operator="equal">
      <formula>"Minor Negative"</formula>
    </cfRule>
    <cfRule type="cellIs" dxfId="1512" priority="79" operator="equal">
      <formula>"Significant Negative"</formula>
    </cfRule>
    <cfRule type="cellIs" dxfId="1511" priority="81" operator="equal">
      <formula>"Uncertain"</formula>
    </cfRule>
    <cfRule type="cellIs" dxfId="1510" priority="82" operator="equal">
      <formula>"Neutral"</formula>
    </cfRule>
    <cfRule type="cellIs" dxfId="1509" priority="83" operator="equal">
      <formula>"Minor Positive"</formula>
    </cfRule>
  </conditionalFormatting>
  <conditionalFormatting sqref="N69">
    <cfRule type="cellIs" dxfId="1508" priority="17" operator="equal">
      <formula>"Neutral"</formula>
    </cfRule>
    <cfRule type="cellIs" dxfId="1507" priority="16" operator="equal">
      <formula>"Uncertain"</formula>
    </cfRule>
    <cfRule type="cellIs" dxfId="1506" priority="15" operator="equal">
      <formula>"Minor Negative"</formula>
    </cfRule>
    <cfRule type="cellIs" dxfId="1505" priority="14" operator="equal">
      <formula>"Significant Negative"</formula>
    </cfRule>
    <cfRule type="cellIs" dxfId="1504" priority="19" operator="equal">
      <formula>"Significant Positive"</formula>
    </cfRule>
    <cfRule type="cellIs" dxfId="1503" priority="18" operator="equal">
      <formula>"Minor Positive"</formula>
    </cfRule>
  </conditionalFormatting>
  <conditionalFormatting sqref="N76">
    <cfRule type="cellIs" dxfId="1502" priority="48" operator="equal">
      <formula>"Minor Positive"</formula>
    </cfRule>
    <cfRule type="cellIs" dxfId="1501" priority="47" operator="equal">
      <formula>"Neutral"</formula>
    </cfRule>
    <cfRule type="cellIs" dxfId="1500" priority="46" operator="equal">
      <formula>"Uncertain"</formula>
    </cfRule>
    <cfRule type="cellIs" dxfId="1499" priority="45" operator="equal">
      <formula>"Minor Negative"</formula>
    </cfRule>
    <cfRule type="cellIs" dxfId="1498" priority="44" operator="equal">
      <formula>"Significant Negative"</formula>
    </cfRule>
    <cfRule type="cellIs" dxfId="1497" priority="49" operator="equal">
      <formula>"Significant Positive"</formula>
    </cfRule>
  </conditionalFormatting>
  <conditionalFormatting sqref="N81">
    <cfRule type="cellIs" dxfId="1496" priority="91" operator="equal">
      <formula>"Significant Negative"</formula>
    </cfRule>
    <cfRule type="cellIs" dxfId="1495" priority="92" operator="equal">
      <formula>"Minor Negative"</formula>
    </cfRule>
    <cfRule type="cellIs" dxfId="1494" priority="93" operator="equal">
      <formula>"Uncertain"</formula>
    </cfRule>
    <cfRule type="cellIs" dxfId="1493" priority="94" operator="equal">
      <formula>"Neutral"</formula>
    </cfRule>
    <cfRule type="cellIs" dxfId="1492" priority="95" operator="equal">
      <formula>"Minor Positive"</formula>
    </cfRule>
    <cfRule type="cellIs" dxfId="1491" priority="96" operator="equal">
      <formula>"Significant Positive"</formula>
    </cfRule>
  </conditionalFormatting>
  <conditionalFormatting sqref="N88">
    <cfRule type="cellIs" dxfId="1490" priority="97" operator="equal">
      <formula>"Significant Negative"</formula>
    </cfRule>
    <cfRule type="cellIs" dxfId="1489" priority="98" operator="equal">
      <formula>"Minor Negative"</formula>
    </cfRule>
    <cfRule type="cellIs" dxfId="1488" priority="100" operator="equal">
      <formula>"Neutral"</formula>
    </cfRule>
    <cfRule type="cellIs" dxfId="1487" priority="101" operator="equal">
      <formula>"Minor Positive"</formula>
    </cfRule>
    <cfRule type="cellIs" dxfId="1486" priority="102" operator="equal">
      <formula>"Significant Positive"</formula>
    </cfRule>
    <cfRule type="cellIs" dxfId="1485" priority="99" operator="equal">
      <formula>"Uncertain"</formula>
    </cfRule>
  </conditionalFormatting>
  <dataValidations count="10">
    <dataValidation type="list" allowBlank="1" showInputMessage="1" showErrorMessage="1" sqref="I12:I91" xr:uid="{A2FB3BB2-04EB-4E12-9234-6C583B1D558E}">
      <formula1>"Direct,Indirect,N/A"</formula1>
    </dataValidation>
    <dataValidation type="list" allowBlank="1" showInputMessage="1" showErrorMessage="1" sqref="J12 J22:J91" xr:uid="{07D95378-1890-403F-B267-7B316A40D7EA}">
      <formula1>"Low,Medium,High,N/A"</formula1>
    </dataValidation>
    <dataValidation type="list" allowBlank="1" showInputMessage="1" showErrorMessage="1" sqref="K12 K22:K91" xr:uid="{84A9E5CE-EA3A-4CE7-97A2-D936ABDEDECA}">
      <formula1>"Short(&lt;5yrs),Short/Medium,Medium(10yrs),Medium/Long,Long(20+yrs),N/A"</formula1>
    </dataValidation>
    <dataValidation type="list" allowBlank="1" showInputMessage="1" showErrorMessage="1" sqref="L12 L22:L91" xr:uid="{045DDF23-1857-45B7-A88B-33785943A291}">
      <formula1>"Localised,District-wide,Regional,National,N/A"</formula1>
    </dataValidation>
    <dataValidation type="list" allowBlank="1" showInputMessage="1" showErrorMessage="1" sqref="M12" xr:uid="{AB364FC5-D304-4E46-9CFC-8FF907FAFB42}">
      <formula1>"Permenant/Irreversible,Permenant/Reversible,Temporary/Irreversible,Temporary/Reversible,N/A"</formula1>
    </dataValidation>
    <dataValidation type="list" allowBlank="1" showInputMessage="1" showErrorMessage="1" sqref="N12 N88:N91 N22:N80" xr:uid="{21164D67-29A2-4FA9-88FB-56EA66E0C736}">
      <formula1>"Significant Positive,Minor Positive,Neutral,Uncertain,Minor Negative,Significant Negative"</formula1>
    </dataValidation>
    <dataValidation type="list" allowBlank="1" showInputMessage="1" showErrorMessage="1" sqref="M22:M91" xr:uid="{6DCCEF1C-45FF-4B29-869F-3931A616FA0E}">
      <formula1>"Permanent/Irreversible,Permanant/Reversible,Temporary/Irreversible,Temporary/Reversible,N/A"</formula1>
    </dataValidation>
    <dataValidation type="list" allowBlank="1" showInputMessage="1" showErrorMessage="1" sqref="P88:P91" xr:uid="{14CDAD87-9654-4113-923F-392EBBDF2EDC}">
      <formula1>"Yes,No"</formula1>
    </dataValidation>
    <dataValidation type="list" allowBlank="1" showInputMessage="1" showErrorMessage="1" sqref="N81:N87" xr:uid="{7E26BA70-5224-4074-A523-74E90237EFDC}">
      <formula1>"Significant Positive,Minor Positive,Neitral,Uncertain,Minor Negative, Significant Negative"</formula1>
    </dataValidation>
    <dataValidation type="list" allowBlank="1" showInputMessage="1" showErrorMessage="1" sqref="D12:D91" xr:uid="{078D0169-0C43-4AAA-B857-4FF431A263EA}">
      <formula1>"Yes, No"</formula1>
    </dataValidation>
  </dataValidations>
  <pageMargins left="0.7" right="0.7" top="0.75" bottom="0.75" header="0.3" footer="0.3"/>
  <pageSetup orientation="portrait" horizontalDpi="4294967293" verticalDpi="4294967293"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AAFF0-6FAC-492B-9D51-8CC6A2B036B7}">
  <sheetPr codeName="Sheet20"/>
  <dimension ref="A1:Z94"/>
  <sheetViews>
    <sheetView topLeftCell="A57" zoomScale="60" zoomScaleNormal="60" workbookViewId="0">
      <selection activeCell="C69" sqref="C69:C73"/>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23.81640625" customWidth="1"/>
    <col min="18" max="18" width="35.1796875" customWidth="1"/>
    <col min="19" max="19" width="22.726562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165</v>
      </c>
      <c r="D1" s="192"/>
      <c r="E1" s="137"/>
      <c r="F1" s="137"/>
      <c r="G1" s="137"/>
      <c r="H1" s="137"/>
      <c r="I1" s="112"/>
      <c r="J1" s="112"/>
      <c r="K1" s="112"/>
      <c r="M1" s="113"/>
      <c r="N1" s="113"/>
      <c r="O1" s="113"/>
    </row>
    <row r="2" spans="1:26" x14ac:dyDescent="0.35">
      <c r="A2" s="74" t="s">
        <v>24</v>
      </c>
      <c r="B2" s="114"/>
      <c r="C2" s="187" t="s">
        <v>413</v>
      </c>
      <c r="D2" s="187"/>
      <c r="E2" s="138"/>
      <c r="F2" s="138"/>
      <c r="G2" s="138"/>
      <c r="H2" s="138"/>
      <c r="M2" s="115"/>
      <c r="N2" s="115"/>
      <c r="O2" s="115"/>
    </row>
    <row r="3" spans="1:26" x14ac:dyDescent="0.35">
      <c r="A3" s="75" t="s">
        <v>25</v>
      </c>
      <c r="B3" s="116"/>
      <c r="C3" s="247" t="s">
        <v>414</v>
      </c>
      <c r="D3" s="247"/>
      <c r="E3" s="138"/>
      <c r="F3" s="138"/>
      <c r="G3" s="138"/>
      <c r="H3" s="138"/>
      <c r="M3" s="115"/>
      <c r="N3" s="115"/>
      <c r="O3" s="115"/>
    </row>
    <row r="4" spans="1:26" ht="17.25" customHeight="1" x14ac:dyDescent="0.35">
      <c r="A4" s="135" t="s">
        <v>26</v>
      </c>
      <c r="B4" s="136"/>
      <c r="C4" s="290" t="s">
        <v>231</v>
      </c>
      <c r="D4" s="290"/>
      <c r="E4" s="134"/>
      <c r="F4" s="134"/>
      <c r="G4" s="134"/>
      <c r="H4" s="134"/>
      <c r="M4" s="115"/>
      <c r="N4" s="115"/>
      <c r="O4" s="115"/>
    </row>
    <row r="5" spans="1:26" ht="17.25" customHeight="1" x14ac:dyDescent="0.35">
      <c r="A5" s="75" t="s">
        <v>27</v>
      </c>
      <c r="B5" s="136"/>
      <c r="C5" s="175">
        <v>1.39</v>
      </c>
      <c r="D5" s="177"/>
      <c r="E5" s="134"/>
      <c r="F5" s="134"/>
      <c r="G5" s="134"/>
      <c r="H5" s="134"/>
      <c r="M5" s="115"/>
      <c r="N5" s="115"/>
      <c r="O5" s="115"/>
    </row>
    <row r="6" spans="1:26" ht="27.65" customHeight="1" x14ac:dyDescent="0.35">
      <c r="A6" s="75" t="s">
        <v>28</v>
      </c>
      <c r="B6" s="136"/>
      <c r="C6" s="175" t="s">
        <v>671</v>
      </c>
      <c r="D6" s="177"/>
      <c r="E6" s="134"/>
      <c r="F6" s="134"/>
      <c r="G6" s="134"/>
      <c r="H6" s="134"/>
      <c r="M6" s="115"/>
      <c r="N6" s="115"/>
      <c r="O6" s="115"/>
    </row>
    <row r="7" spans="1:26" ht="17.25" customHeight="1" x14ac:dyDescent="0.35">
      <c r="A7" s="75" t="s">
        <v>29</v>
      </c>
      <c r="B7" s="136"/>
      <c r="C7" s="175" t="s">
        <v>270</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15" customHeight="1" x14ac:dyDescent="0.35">
      <c r="A12" s="196" t="s">
        <v>68</v>
      </c>
      <c r="B12" s="287" t="s">
        <v>95</v>
      </c>
      <c r="C12" s="119" t="s">
        <v>280</v>
      </c>
      <c r="D12" s="119" t="s">
        <v>289</v>
      </c>
      <c r="E12" s="266" t="s">
        <v>281</v>
      </c>
      <c r="F12" s="260">
        <f ca="1">COUNTIFS(INDIRECT("RAG!$C$"&amp;$V12&amp;":$BB$"&amp;$V12),F$11,RAG!$C$3:$BB$3,$B12)</f>
        <v>3</v>
      </c>
      <c r="G12" s="279">
        <f ca="1">COUNTIFS(INDIRECT("RAG!$C$"&amp;$V12&amp;":$BB$"&amp;$V12),G$11,RAG!$C$3:$BB$3,$B12)</f>
        <v>0</v>
      </c>
      <c r="H12" s="279">
        <f ca="1">COUNTIFS(INDIRECT("RAG!$C$"&amp;$V12&amp;":$BB$"&amp;$V12),H$11,RAG!$C$3:$BB$3,$B12)</f>
        <v>0</v>
      </c>
      <c r="I12" s="295" t="s">
        <v>231</v>
      </c>
      <c r="J12" s="295" t="s">
        <v>231</v>
      </c>
      <c r="K12" s="295" t="s">
        <v>231</v>
      </c>
      <c r="L12" s="295" t="s">
        <v>231</v>
      </c>
      <c r="M12" s="295" t="s">
        <v>231</v>
      </c>
      <c r="N12" s="248" t="s">
        <v>262</v>
      </c>
      <c r="O12" s="246" t="s">
        <v>415</v>
      </c>
      <c r="P12" s="277" t="s">
        <v>289</v>
      </c>
      <c r="Q12" s="249"/>
      <c r="R12" s="249"/>
      <c r="S12" s="293"/>
      <c r="V12" s="237">
        <f>MATCH(C1, RAG!$B$1:B$56, 0)</f>
        <v>30</v>
      </c>
      <c r="Z12" t="str">
        <f>IF(R12&gt;0,B12&amp;":"&amp;R12&amp;"
","")</f>
        <v/>
      </c>
    </row>
    <row r="13" spans="1:26" x14ac:dyDescent="0.35">
      <c r="A13" s="197"/>
      <c r="B13" s="288"/>
      <c r="C13" s="108" t="s">
        <v>288</v>
      </c>
      <c r="D13" s="108" t="s">
        <v>289</v>
      </c>
      <c r="E13" s="266"/>
      <c r="F13" s="260"/>
      <c r="G13" s="260"/>
      <c r="H13" s="260"/>
      <c r="I13" s="296"/>
      <c r="J13" s="296"/>
      <c r="K13" s="296"/>
      <c r="L13" s="296"/>
      <c r="M13" s="296"/>
      <c r="N13" s="266"/>
      <c r="O13" s="187"/>
      <c r="P13" s="278"/>
      <c r="Q13" s="250"/>
      <c r="R13" s="250"/>
      <c r="S13" s="293"/>
      <c r="V13" s="238"/>
    </row>
    <row r="14" spans="1:26" x14ac:dyDescent="0.35">
      <c r="A14" s="197"/>
      <c r="B14" s="288"/>
      <c r="C14" s="108" t="s">
        <v>290</v>
      </c>
      <c r="D14" s="108" t="s">
        <v>289</v>
      </c>
      <c r="E14" s="266"/>
      <c r="F14" s="260"/>
      <c r="G14" s="260"/>
      <c r="H14" s="260"/>
      <c r="I14" s="296"/>
      <c r="J14" s="296"/>
      <c r="K14" s="296"/>
      <c r="L14" s="296"/>
      <c r="M14" s="296"/>
      <c r="N14" s="266"/>
      <c r="O14" s="187"/>
      <c r="P14" s="278"/>
      <c r="Q14" s="250"/>
      <c r="R14" s="250"/>
      <c r="S14" s="293"/>
      <c r="V14" s="238"/>
    </row>
    <row r="15" spans="1:26" x14ac:dyDescent="0.35">
      <c r="A15" s="197"/>
      <c r="B15" s="288"/>
      <c r="C15" s="108" t="s">
        <v>291</v>
      </c>
      <c r="D15" s="108" t="s">
        <v>289</v>
      </c>
      <c r="E15" s="266"/>
      <c r="F15" s="260"/>
      <c r="G15" s="260"/>
      <c r="H15" s="260"/>
      <c r="I15" s="296"/>
      <c r="J15" s="296"/>
      <c r="K15" s="296"/>
      <c r="L15" s="296"/>
      <c r="M15" s="296"/>
      <c r="N15" s="266"/>
      <c r="O15" s="187"/>
      <c r="P15" s="278"/>
      <c r="Q15" s="250"/>
      <c r="R15" s="250"/>
      <c r="S15" s="293"/>
      <c r="V15" s="238"/>
    </row>
    <row r="16" spans="1:26" ht="14.5" customHeight="1" x14ac:dyDescent="0.35">
      <c r="A16" s="197"/>
      <c r="B16" s="288"/>
      <c r="C16" s="108" t="s">
        <v>292</v>
      </c>
      <c r="D16" s="108" t="s">
        <v>281</v>
      </c>
      <c r="E16" s="266"/>
      <c r="F16" s="260"/>
      <c r="G16" s="260"/>
      <c r="H16" s="260"/>
      <c r="I16" s="296"/>
      <c r="J16" s="296"/>
      <c r="K16" s="296"/>
      <c r="L16" s="296"/>
      <c r="M16" s="296"/>
      <c r="N16" s="266"/>
      <c r="O16" s="187"/>
      <c r="P16" s="278"/>
      <c r="Q16" s="250"/>
      <c r="R16" s="250"/>
      <c r="S16" s="293"/>
      <c r="V16" s="238"/>
    </row>
    <row r="17" spans="1:26" x14ac:dyDescent="0.35">
      <c r="A17" s="197"/>
      <c r="B17" s="288"/>
      <c r="C17" s="108" t="s">
        <v>293</v>
      </c>
      <c r="D17" s="108" t="s">
        <v>281</v>
      </c>
      <c r="E17" s="266"/>
      <c r="F17" s="260"/>
      <c r="G17" s="260"/>
      <c r="H17" s="260"/>
      <c r="I17" s="296"/>
      <c r="J17" s="296"/>
      <c r="K17" s="296"/>
      <c r="L17" s="296"/>
      <c r="M17" s="296"/>
      <c r="N17" s="266"/>
      <c r="O17" s="187"/>
      <c r="P17" s="278"/>
      <c r="Q17" s="250"/>
      <c r="R17" s="250"/>
      <c r="S17" s="293"/>
      <c r="V17" s="238"/>
    </row>
    <row r="18" spans="1:26" ht="14.5" customHeight="1" x14ac:dyDescent="0.35">
      <c r="A18" s="197"/>
      <c r="B18" s="288"/>
      <c r="C18" s="108" t="s">
        <v>294</v>
      </c>
      <c r="D18" s="108" t="s">
        <v>281</v>
      </c>
      <c r="E18" s="266"/>
      <c r="F18" s="260"/>
      <c r="G18" s="260"/>
      <c r="H18" s="260"/>
      <c r="I18" s="296"/>
      <c r="J18" s="296"/>
      <c r="K18" s="296"/>
      <c r="L18" s="296"/>
      <c r="M18" s="296"/>
      <c r="N18" s="266"/>
      <c r="O18" s="187"/>
      <c r="P18" s="278"/>
      <c r="Q18" s="250"/>
      <c r="R18" s="250"/>
      <c r="S18" s="293"/>
      <c r="V18" s="238"/>
    </row>
    <row r="19" spans="1:26" x14ac:dyDescent="0.35">
      <c r="A19" s="197"/>
      <c r="B19" s="288"/>
      <c r="C19" s="108" t="s">
        <v>295</v>
      </c>
      <c r="D19" s="108" t="s">
        <v>289</v>
      </c>
      <c r="E19" s="266"/>
      <c r="F19" s="260"/>
      <c r="G19" s="260"/>
      <c r="H19" s="260"/>
      <c r="I19" s="296"/>
      <c r="J19" s="296"/>
      <c r="K19" s="296"/>
      <c r="L19" s="296"/>
      <c r="M19" s="296"/>
      <c r="N19" s="266"/>
      <c r="O19" s="187"/>
      <c r="P19" s="278"/>
      <c r="Q19" s="250"/>
      <c r="R19" s="250"/>
      <c r="S19" s="293"/>
      <c r="V19" s="238"/>
    </row>
    <row r="20" spans="1:26" ht="29" x14ac:dyDescent="0.35">
      <c r="A20" s="197"/>
      <c r="B20" s="288"/>
      <c r="C20" s="108" t="s">
        <v>296</v>
      </c>
      <c r="D20" s="108" t="s">
        <v>289</v>
      </c>
      <c r="E20" s="266"/>
      <c r="F20" s="260"/>
      <c r="G20" s="260"/>
      <c r="H20" s="260"/>
      <c r="I20" s="296"/>
      <c r="J20" s="296"/>
      <c r="K20" s="296"/>
      <c r="L20" s="296"/>
      <c r="M20" s="296"/>
      <c r="N20" s="266"/>
      <c r="O20" s="187"/>
      <c r="P20" s="278"/>
      <c r="Q20" s="250"/>
      <c r="R20" s="250"/>
      <c r="S20" s="293"/>
      <c r="V20" s="238"/>
    </row>
    <row r="21" spans="1:26" ht="15" thickBot="1" x14ac:dyDescent="0.4">
      <c r="A21" s="198"/>
      <c r="B21" s="289"/>
      <c r="C21" s="121" t="s">
        <v>297</v>
      </c>
      <c r="D21" s="108" t="s">
        <v>281</v>
      </c>
      <c r="E21" s="267"/>
      <c r="F21" s="261"/>
      <c r="G21" s="261"/>
      <c r="H21" s="261"/>
      <c r="I21" s="297"/>
      <c r="J21" s="297"/>
      <c r="K21" s="297"/>
      <c r="L21" s="297"/>
      <c r="M21" s="297"/>
      <c r="N21" s="267"/>
      <c r="O21" s="247"/>
      <c r="P21" s="279"/>
      <c r="Q21" s="251"/>
      <c r="R21" s="251"/>
      <c r="S21" s="293"/>
      <c r="V21" s="252"/>
    </row>
    <row r="22" spans="1:26" ht="39" customHeight="1" x14ac:dyDescent="0.35">
      <c r="A22" s="199" t="s">
        <v>71</v>
      </c>
      <c r="B22" s="240" t="s">
        <v>96</v>
      </c>
      <c r="C22" s="119" t="s">
        <v>298</v>
      </c>
      <c r="D22" s="119" t="s">
        <v>289</v>
      </c>
      <c r="E22" s="265" t="s">
        <v>281</v>
      </c>
      <c r="F22" s="259">
        <f ca="1">COUNTIFS(INDIRECT("RAG!$C$"&amp;$V12&amp;":$BB$"&amp;$V12),F$11,RAG!$C$3:$BB$3,$B22)</f>
        <v>2</v>
      </c>
      <c r="G22" s="259">
        <f ca="1">COUNTIFS(INDIRECT("RAG!$C$"&amp;$V12&amp;":$BB$"&amp;$V12),G$11,RAG!$C$3:$BB$3,$B22)</f>
        <v>0</v>
      </c>
      <c r="H22" s="259">
        <f ca="1">COUNTIFS(INDIRECT("RAG!$C$"&amp;$V12&amp;":$BB$"&amp;$V12),H$11,RAG!$C$3:$BB$3,$B22)</f>
        <v>0</v>
      </c>
      <c r="I22" s="316" t="s">
        <v>231</v>
      </c>
      <c r="J22" s="265" t="s">
        <v>231</v>
      </c>
      <c r="K22" s="265" t="s">
        <v>231</v>
      </c>
      <c r="L22" s="265" t="s">
        <v>231</v>
      </c>
      <c r="M22" s="265" t="s">
        <v>231</v>
      </c>
      <c r="N22" s="265" t="s">
        <v>262</v>
      </c>
      <c r="O22" s="246" t="s">
        <v>510</v>
      </c>
      <c r="P22" s="277" t="s">
        <v>289</v>
      </c>
      <c r="Q22" s="249"/>
      <c r="R22" s="249"/>
      <c r="S22" s="293"/>
      <c r="V22" s="237"/>
      <c r="Z22" t="str">
        <f>IF(R22&gt;0,B22&amp;":"&amp;R22&amp;"
","")</f>
        <v/>
      </c>
    </row>
    <row r="23" spans="1:26" ht="50.25" customHeight="1" thickBot="1" x14ac:dyDescent="0.4">
      <c r="A23" s="200"/>
      <c r="B23" s="242"/>
      <c r="C23" s="121" t="s">
        <v>301</v>
      </c>
      <c r="D23" s="108" t="s">
        <v>289</v>
      </c>
      <c r="E23" s="267"/>
      <c r="F23" s="261"/>
      <c r="G23" s="261"/>
      <c r="H23" s="261"/>
      <c r="I23" s="297"/>
      <c r="J23" s="267"/>
      <c r="K23" s="267"/>
      <c r="L23" s="267"/>
      <c r="M23" s="267"/>
      <c r="N23" s="267"/>
      <c r="O23" s="247"/>
      <c r="P23" s="279"/>
      <c r="Q23" s="251"/>
      <c r="R23" s="251"/>
      <c r="S23" s="293"/>
      <c r="V23" s="252"/>
    </row>
    <row r="24" spans="1:26" ht="72.5" x14ac:dyDescent="0.35">
      <c r="A24" s="196" t="s">
        <v>72</v>
      </c>
      <c r="B24" s="240" t="s">
        <v>97</v>
      </c>
      <c r="C24" s="122" t="s">
        <v>302</v>
      </c>
      <c r="D24" s="119" t="s">
        <v>281</v>
      </c>
      <c r="E24" s="253" t="s">
        <v>281</v>
      </c>
      <c r="F24" s="240">
        <f ca="1">COUNTIFS(INDIRECT("RAG!$C$"&amp;$V12&amp;":$BB$"&amp;$V12),F$11,RAG!$C$3:$BB$3,$B24)</f>
        <v>1</v>
      </c>
      <c r="G24" s="240">
        <f ca="1">COUNTIFS(INDIRECT("RAG!$C$"&amp;$V12&amp;":$BB$"&amp;$V12),G$11,RAG!$C$3:$BB$3,$B24)</f>
        <v>1</v>
      </c>
      <c r="H24" s="240">
        <f ca="1">COUNTIFS(INDIRECT("RAG!$C$"&amp;$V12&amp;":$BB$"&amp;$V12),H$11,RAG!$C$3:$BB$3,$B24)</f>
        <v>4</v>
      </c>
      <c r="I24" s="231" t="s">
        <v>231</v>
      </c>
      <c r="J24" s="231" t="s">
        <v>231</v>
      </c>
      <c r="K24" s="231" t="s">
        <v>231</v>
      </c>
      <c r="L24" s="231" t="s">
        <v>231</v>
      </c>
      <c r="M24" s="231" t="s">
        <v>231</v>
      </c>
      <c r="N24" s="231" t="s">
        <v>262</v>
      </c>
      <c r="O24" s="246" t="s">
        <v>905</v>
      </c>
      <c r="P24" s="277" t="s">
        <v>281</v>
      </c>
      <c r="Q24" s="249"/>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32"/>
      <c r="J25" s="232"/>
      <c r="K25" s="232"/>
      <c r="L25" s="232"/>
      <c r="M25" s="232"/>
      <c r="N25" s="232"/>
      <c r="O25" s="187"/>
      <c r="P25" s="278"/>
      <c r="Q25" s="250"/>
      <c r="R25" s="235"/>
      <c r="S25" s="293"/>
      <c r="V25" s="238"/>
    </row>
    <row r="26" spans="1:26" x14ac:dyDescent="0.35">
      <c r="A26" s="197"/>
      <c r="B26" s="241"/>
      <c r="C26" s="81" t="s">
        <v>304</v>
      </c>
      <c r="D26" s="108" t="s">
        <v>281</v>
      </c>
      <c r="E26" s="254"/>
      <c r="F26" s="241"/>
      <c r="G26" s="241"/>
      <c r="H26" s="241"/>
      <c r="I26" s="232"/>
      <c r="J26" s="232"/>
      <c r="K26" s="232"/>
      <c r="L26" s="232"/>
      <c r="M26" s="232"/>
      <c r="N26" s="232"/>
      <c r="O26" s="187"/>
      <c r="P26" s="278"/>
      <c r="Q26" s="250"/>
      <c r="R26" s="235"/>
      <c r="S26" s="293"/>
      <c r="V26" s="238"/>
    </row>
    <row r="27" spans="1:26" x14ac:dyDescent="0.35">
      <c r="A27" s="197"/>
      <c r="B27" s="241"/>
      <c r="C27" s="81" t="s">
        <v>305</v>
      </c>
      <c r="D27" s="108" t="s">
        <v>281</v>
      </c>
      <c r="E27" s="254"/>
      <c r="F27" s="241"/>
      <c r="G27" s="241"/>
      <c r="H27" s="241"/>
      <c r="I27" s="232"/>
      <c r="J27" s="232"/>
      <c r="K27" s="232"/>
      <c r="L27" s="232"/>
      <c r="M27" s="232"/>
      <c r="N27" s="232"/>
      <c r="O27" s="187"/>
      <c r="P27" s="278"/>
      <c r="Q27" s="250"/>
      <c r="R27" s="235"/>
      <c r="S27" s="293"/>
      <c r="V27" s="238"/>
    </row>
    <row r="28" spans="1:26" x14ac:dyDescent="0.35">
      <c r="A28" s="197"/>
      <c r="B28" s="241"/>
      <c r="C28" s="81" t="s">
        <v>306</v>
      </c>
      <c r="D28" s="108" t="s">
        <v>289</v>
      </c>
      <c r="E28" s="254"/>
      <c r="F28" s="241"/>
      <c r="G28" s="241"/>
      <c r="H28" s="241"/>
      <c r="I28" s="232"/>
      <c r="J28" s="232"/>
      <c r="K28" s="232"/>
      <c r="L28" s="232"/>
      <c r="M28" s="232"/>
      <c r="N28" s="232"/>
      <c r="O28" s="187"/>
      <c r="P28" s="278"/>
      <c r="Q28" s="250"/>
      <c r="R28" s="235"/>
      <c r="S28" s="293"/>
      <c r="V28" s="238"/>
    </row>
    <row r="29" spans="1:26" ht="29.15" customHeight="1" x14ac:dyDescent="0.35">
      <c r="A29" s="197"/>
      <c r="B29" s="241"/>
      <c r="C29" s="81" t="s">
        <v>307</v>
      </c>
      <c r="D29" s="108" t="s">
        <v>289</v>
      </c>
      <c r="E29" s="254"/>
      <c r="F29" s="241"/>
      <c r="G29" s="241"/>
      <c r="H29" s="241"/>
      <c r="I29" s="232"/>
      <c r="J29" s="232"/>
      <c r="K29" s="232"/>
      <c r="L29" s="232"/>
      <c r="M29" s="232"/>
      <c r="N29" s="232"/>
      <c r="O29" s="187"/>
      <c r="P29" s="278"/>
      <c r="Q29" s="250"/>
      <c r="R29" s="235"/>
      <c r="S29" s="293"/>
      <c r="V29" s="238"/>
    </row>
    <row r="30" spans="1:26" x14ac:dyDescent="0.35">
      <c r="A30" s="197"/>
      <c r="B30" s="241"/>
      <c r="C30" s="81" t="s">
        <v>308</v>
      </c>
      <c r="D30" s="108" t="s">
        <v>289</v>
      </c>
      <c r="E30" s="254"/>
      <c r="F30" s="241"/>
      <c r="G30" s="241"/>
      <c r="H30" s="241"/>
      <c r="I30" s="232"/>
      <c r="J30" s="232"/>
      <c r="K30" s="232"/>
      <c r="L30" s="232"/>
      <c r="M30" s="232"/>
      <c r="N30" s="232"/>
      <c r="O30" s="187"/>
      <c r="P30" s="278"/>
      <c r="Q30" s="250"/>
      <c r="R30" s="235"/>
      <c r="S30" s="293"/>
      <c r="V30" s="238"/>
    </row>
    <row r="31" spans="1:26" ht="29.5" thickBot="1" x14ac:dyDescent="0.4">
      <c r="A31" s="198"/>
      <c r="B31" s="242"/>
      <c r="C31" s="123" t="s">
        <v>309</v>
      </c>
      <c r="D31" s="108" t="s">
        <v>289</v>
      </c>
      <c r="E31" s="255"/>
      <c r="F31" s="242"/>
      <c r="G31" s="242"/>
      <c r="H31" s="242"/>
      <c r="I31" s="248"/>
      <c r="J31" s="248"/>
      <c r="K31" s="248"/>
      <c r="L31" s="248"/>
      <c r="M31" s="248"/>
      <c r="N31" s="248"/>
      <c r="O31" s="247"/>
      <c r="P31" s="279"/>
      <c r="Q31" s="251"/>
      <c r="R31" s="258"/>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1</v>
      </c>
      <c r="H32" s="240">
        <f ca="1">COUNTIFS(INDIRECT("RAG!$C$"&amp;$V12&amp;":$BB$"&amp;$V12),H$11,RAG!$C$3:$BB$3,$B32)</f>
        <v>3</v>
      </c>
      <c r="I32" s="231" t="s">
        <v>231</v>
      </c>
      <c r="J32" s="231" t="s">
        <v>231</v>
      </c>
      <c r="K32" s="231" t="s">
        <v>231</v>
      </c>
      <c r="L32" s="231" t="s">
        <v>231</v>
      </c>
      <c r="M32" s="231" t="s">
        <v>231</v>
      </c>
      <c r="N32" s="231" t="s">
        <v>261</v>
      </c>
      <c r="O32" s="246" t="s">
        <v>906</v>
      </c>
      <c r="P32" s="277" t="s">
        <v>289</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289</v>
      </c>
      <c r="E33" s="254"/>
      <c r="F33" s="241"/>
      <c r="G33" s="241"/>
      <c r="H33" s="241"/>
      <c r="I33" s="232"/>
      <c r="J33" s="232"/>
      <c r="K33" s="232"/>
      <c r="L33" s="232"/>
      <c r="M33" s="232"/>
      <c r="N33" s="232"/>
      <c r="O33" s="187"/>
      <c r="P33" s="278"/>
      <c r="Q33" s="235"/>
      <c r="R33" s="235"/>
      <c r="S33" s="293"/>
      <c r="V33" s="238"/>
    </row>
    <row r="34" spans="1:26" x14ac:dyDescent="0.35">
      <c r="A34" s="197"/>
      <c r="B34" s="241"/>
      <c r="C34" s="125" t="s">
        <v>314</v>
      </c>
      <c r="D34" s="108" t="s">
        <v>289</v>
      </c>
      <c r="E34" s="254"/>
      <c r="F34" s="241"/>
      <c r="G34" s="241"/>
      <c r="H34" s="241"/>
      <c r="I34" s="232"/>
      <c r="J34" s="232"/>
      <c r="K34" s="232"/>
      <c r="L34" s="232"/>
      <c r="M34" s="232"/>
      <c r="N34" s="232"/>
      <c r="O34" s="187"/>
      <c r="P34" s="278"/>
      <c r="Q34" s="235"/>
      <c r="R34" s="235"/>
      <c r="S34" s="293"/>
      <c r="V34" s="238"/>
    </row>
    <row r="35" spans="1:26" ht="30" customHeight="1" x14ac:dyDescent="0.35">
      <c r="A35" s="197"/>
      <c r="B35" s="241"/>
      <c r="C35" s="125" t="s">
        <v>315</v>
      </c>
      <c r="D35" s="108" t="s">
        <v>289</v>
      </c>
      <c r="E35" s="254"/>
      <c r="F35" s="241"/>
      <c r="G35" s="241"/>
      <c r="H35" s="241"/>
      <c r="I35" s="232"/>
      <c r="J35" s="232"/>
      <c r="K35" s="232"/>
      <c r="L35" s="232"/>
      <c r="M35" s="232"/>
      <c r="N35" s="232"/>
      <c r="O35" s="187"/>
      <c r="P35" s="278"/>
      <c r="Q35" s="235"/>
      <c r="R35" s="235"/>
      <c r="S35" s="293"/>
      <c r="V35" s="238"/>
    </row>
    <row r="36" spans="1:26" x14ac:dyDescent="0.35">
      <c r="A36" s="197"/>
      <c r="B36" s="241"/>
      <c r="C36" s="125" t="s">
        <v>316</v>
      </c>
      <c r="D36" s="108" t="s">
        <v>289</v>
      </c>
      <c r="E36" s="254"/>
      <c r="F36" s="241"/>
      <c r="G36" s="241"/>
      <c r="H36" s="241"/>
      <c r="I36" s="232"/>
      <c r="J36" s="232"/>
      <c r="K36" s="232"/>
      <c r="L36" s="232"/>
      <c r="M36" s="232"/>
      <c r="N36" s="232"/>
      <c r="O36" s="187"/>
      <c r="P36" s="278"/>
      <c r="Q36" s="235"/>
      <c r="R36" s="235"/>
      <c r="S36" s="293"/>
      <c r="V36" s="238"/>
    </row>
    <row r="37" spans="1:26" x14ac:dyDescent="0.35">
      <c r="A37" s="197"/>
      <c r="B37" s="241"/>
      <c r="C37" s="125" t="s">
        <v>317</v>
      </c>
      <c r="D37" s="108" t="s">
        <v>289</v>
      </c>
      <c r="E37" s="254"/>
      <c r="F37" s="241"/>
      <c r="G37" s="241"/>
      <c r="H37" s="241"/>
      <c r="I37" s="232"/>
      <c r="J37" s="232"/>
      <c r="K37" s="232"/>
      <c r="L37" s="232"/>
      <c r="M37" s="232"/>
      <c r="N37" s="232"/>
      <c r="O37" s="187"/>
      <c r="P37" s="278"/>
      <c r="Q37" s="235"/>
      <c r="R37" s="235"/>
      <c r="S37" s="293"/>
      <c r="V37" s="238"/>
    </row>
    <row r="38" spans="1:26" x14ac:dyDescent="0.35">
      <c r="A38" s="197"/>
      <c r="B38" s="241"/>
      <c r="C38" s="125" t="s">
        <v>318</v>
      </c>
      <c r="D38" s="108" t="s">
        <v>289</v>
      </c>
      <c r="E38" s="254"/>
      <c r="F38" s="241"/>
      <c r="G38" s="241"/>
      <c r="H38" s="241"/>
      <c r="I38" s="232"/>
      <c r="J38" s="232"/>
      <c r="K38" s="232"/>
      <c r="L38" s="232"/>
      <c r="M38" s="232"/>
      <c r="N38" s="232"/>
      <c r="O38" s="187"/>
      <c r="P38" s="278"/>
      <c r="Q38" s="235"/>
      <c r="R38" s="235"/>
      <c r="S38" s="293"/>
      <c r="V38" s="238"/>
    </row>
    <row r="39" spans="1:26" ht="54" customHeight="1" thickBot="1" x14ac:dyDescent="0.4">
      <c r="A39" s="198"/>
      <c r="B39" s="242"/>
      <c r="C39" s="126" t="s">
        <v>319</v>
      </c>
      <c r="D39" s="108" t="s">
        <v>289</v>
      </c>
      <c r="E39" s="255"/>
      <c r="F39" s="242"/>
      <c r="G39" s="242"/>
      <c r="H39" s="242"/>
      <c r="I39" s="248"/>
      <c r="J39" s="248"/>
      <c r="K39" s="248"/>
      <c r="L39" s="248"/>
      <c r="M39" s="248"/>
      <c r="N39" s="248"/>
      <c r="O39" s="247"/>
      <c r="P39" s="279"/>
      <c r="Q39" s="258"/>
      <c r="R39" s="258"/>
      <c r="S39" s="293"/>
      <c r="V39" s="252"/>
    </row>
    <row r="40" spans="1:26" ht="14.5" customHeight="1" x14ac:dyDescent="0.35">
      <c r="A40" s="196" t="s">
        <v>77</v>
      </c>
      <c r="B40" s="240" t="s">
        <v>99</v>
      </c>
      <c r="C40" s="122" t="s">
        <v>320</v>
      </c>
      <c r="D40" s="119" t="s">
        <v>281</v>
      </c>
      <c r="E40" s="253" t="s">
        <v>281</v>
      </c>
      <c r="F40" s="240">
        <f ca="1">COUNTIFS(INDIRECT("RAG!$C$"&amp;$V12&amp;":$BB$"&amp;$V12),F$11,RAG!$C$3:$BB$3,$B40)</f>
        <v>2</v>
      </c>
      <c r="G40" s="240">
        <f ca="1">COUNTIFS(INDIRECT("RAG!$C$"&amp;$V12&amp;":$BB$"&amp;$V12),G$11,RAG!$C$3:$BB$3,$B40)</f>
        <v>0</v>
      </c>
      <c r="H40" s="240">
        <f ca="1">COUNTIFS(INDIRECT("RAG!$C$"&amp;$V12&amp;":$BB$"&amp;$V12),H$11,RAG!$C$3:$BB$3,$B40)</f>
        <v>0</v>
      </c>
      <c r="I40" s="231" t="s">
        <v>231</v>
      </c>
      <c r="J40" s="231" t="s">
        <v>231</v>
      </c>
      <c r="K40" s="231" t="s">
        <v>231</v>
      </c>
      <c r="L40" s="231" t="s">
        <v>231</v>
      </c>
      <c r="M40" s="231" t="s">
        <v>231</v>
      </c>
      <c r="N40" s="231" t="s">
        <v>262</v>
      </c>
      <c r="O40" s="246" t="s">
        <v>672</v>
      </c>
      <c r="P40" s="277" t="s">
        <v>289</v>
      </c>
      <c r="Q40" s="234"/>
      <c r="R40" s="234"/>
      <c r="S40" s="293"/>
      <c r="V40" s="237"/>
      <c r="Z40" t="str">
        <f>IF(R40&gt;0,B40&amp;":"&amp;R40&amp;"
","")</f>
        <v/>
      </c>
    </row>
    <row r="41" spans="1:26" ht="29" x14ac:dyDescent="0.35">
      <c r="A41" s="197"/>
      <c r="B41" s="241"/>
      <c r="C41" s="81" t="s">
        <v>322</v>
      </c>
      <c r="D41" s="108" t="s">
        <v>289</v>
      </c>
      <c r="E41" s="254"/>
      <c r="F41" s="241"/>
      <c r="G41" s="241"/>
      <c r="H41" s="241"/>
      <c r="I41" s="232"/>
      <c r="J41" s="232"/>
      <c r="K41" s="232"/>
      <c r="L41" s="232"/>
      <c r="M41" s="232"/>
      <c r="N41" s="232"/>
      <c r="O41" s="187"/>
      <c r="P41" s="278"/>
      <c r="Q41" s="235"/>
      <c r="R41" s="235"/>
      <c r="S41" s="293"/>
      <c r="V41" s="238"/>
    </row>
    <row r="42" spans="1:26" x14ac:dyDescent="0.35">
      <c r="A42" s="197"/>
      <c r="B42" s="241"/>
      <c r="C42" s="81" t="s">
        <v>323</v>
      </c>
      <c r="D42" s="108" t="s">
        <v>281</v>
      </c>
      <c r="E42" s="254"/>
      <c r="F42" s="241"/>
      <c r="G42" s="241"/>
      <c r="H42" s="241"/>
      <c r="I42" s="232"/>
      <c r="J42" s="232"/>
      <c r="K42" s="232"/>
      <c r="L42" s="232"/>
      <c r="M42" s="232"/>
      <c r="N42" s="232"/>
      <c r="O42" s="187"/>
      <c r="P42" s="278"/>
      <c r="Q42" s="235"/>
      <c r="R42" s="235"/>
      <c r="S42" s="293"/>
      <c r="V42" s="238"/>
    </row>
    <row r="43" spans="1:26" ht="29" x14ac:dyDescent="0.35">
      <c r="A43" s="197"/>
      <c r="B43" s="241"/>
      <c r="C43" s="81" t="s">
        <v>324</v>
      </c>
      <c r="D43" s="108" t="s">
        <v>289</v>
      </c>
      <c r="E43" s="254"/>
      <c r="F43" s="241"/>
      <c r="G43" s="241"/>
      <c r="H43" s="241"/>
      <c r="I43" s="232"/>
      <c r="J43" s="232"/>
      <c r="K43" s="232"/>
      <c r="L43" s="232"/>
      <c r="M43" s="232"/>
      <c r="N43" s="232"/>
      <c r="O43" s="187"/>
      <c r="P43" s="278"/>
      <c r="Q43" s="235"/>
      <c r="R43" s="235"/>
      <c r="S43" s="293"/>
      <c r="V43" s="238"/>
    </row>
    <row r="44" spans="1:26" ht="43.5" x14ac:dyDescent="0.35">
      <c r="A44" s="197"/>
      <c r="B44" s="241"/>
      <c r="C44" s="81" t="s">
        <v>325</v>
      </c>
      <c r="D44" s="108" t="s">
        <v>289</v>
      </c>
      <c r="E44" s="254"/>
      <c r="F44" s="241"/>
      <c r="G44" s="241"/>
      <c r="H44" s="241"/>
      <c r="I44" s="232"/>
      <c r="J44" s="232"/>
      <c r="K44" s="232"/>
      <c r="L44" s="232"/>
      <c r="M44" s="232"/>
      <c r="N44" s="232"/>
      <c r="O44" s="187"/>
      <c r="P44" s="278"/>
      <c r="Q44" s="235"/>
      <c r="R44" s="235"/>
      <c r="S44" s="293"/>
      <c r="V44" s="238"/>
    </row>
    <row r="45" spans="1:26" ht="29.5" thickBot="1" x14ac:dyDescent="0.4">
      <c r="A45" s="198"/>
      <c r="B45" s="242"/>
      <c r="C45" s="123" t="s">
        <v>326</v>
      </c>
      <c r="D45" s="108" t="s">
        <v>289</v>
      </c>
      <c r="E45" s="255"/>
      <c r="F45" s="242"/>
      <c r="G45" s="242"/>
      <c r="H45" s="242"/>
      <c r="I45" s="248"/>
      <c r="J45" s="248"/>
      <c r="K45" s="248"/>
      <c r="L45" s="248"/>
      <c r="M45" s="248"/>
      <c r="N45" s="248"/>
      <c r="O45" s="247"/>
      <c r="P45" s="279"/>
      <c r="Q45" s="258"/>
      <c r="R45" s="258"/>
      <c r="S45" s="293"/>
      <c r="V45" s="252"/>
    </row>
    <row r="46" spans="1:26" ht="29" x14ac:dyDescent="0.35">
      <c r="A46" s="196" t="s">
        <v>80</v>
      </c>
      <c r="B46" s="240" t="s">
        <v>100</v>
      </c>
      <c r="C46" s="122" t="s">
        <v>327</v>
      </c>
      <c r="D46" s="119" t="s">
        <v>281</v>
      </c>
      <c r="E46" s="253" t="s">
        <v>281</v>
      </c>
      <c r="F46" s="240">
        <f ca="1">COUNTIFS(INDIRECT("RAG!$C$"&amp;$V12&amp;":$BB$"&amp;$V12),F$11,RAG!$C$3:$BB$3,$B46)</f>
        <v>2</v>
      </c>
      <c r="G46" s="240">
        <f ca="1">COUNTIFS(INDIRECT("RAG!$C$"&amp;$V12&amp;":$BB$"&amp;$V12),G$11,RAG!$C$3:$BB$3,$B46)</f>
        <v>1</v>
      </c>
      <c r="H46" s="240">
        <f ca="1">COUNTIFS(INDIRECT("RAG!$C$"&amp;$V12&amp;":$BB$"&amp;$V12),H$11,RAG!$C$3:$BB$3,$B46)</f>
        <v>4</v>
      </c>
      <c r="I46" s="231" t="s">
        <v>231</v>
      </c>
      <c r="J46" s="231" t="s">
        <v>231</v>
      </c>
      <c r="K46" s="231" t="s">
        <v>231</v>
      </c>
      <c r="L46" s="231" t="s">
        <v>231</v>
      </c>
      <c r="M46" s="231" t="s">
        <v>231</v>
      </c>
      <c r="N46" s="231" t="s">
        <v>262</v>
      </c>
      <c r="O46" s="246" t="s">
        <v>907</v>
      </c>
      <c r="P46" s="277" t="s">
        <v>281</v>
      </c>
      <c r="Q46" s="234" t="s">
        <v>579</v>
      </c>
      <c r="R46" s="234" t="s">
        <v>312</v>
      </c>
      <c r="S46" s="292"/>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54"/>
      <c r="F47" s="241"/>
      <c r="G47" s="241"/>
      <c r="H47" s="241"/>
      <c r="I47" s="232"/>
      <c r="J47" s="232"/>
      <c r="K47" s="232"/>
      <c r="L47" s="232"/>
      <c r="M47" s="232"/>
      <c r="N47" s="232"/>
      <c r="O47" s="187"/>
      <c r="P47" s="278"/>
      <c r="Q47" s="235"/>
      <c r="R47" s="235"/>
      <c r="S47" s="292"/>
      <c r="V47" s="238"/>
    </row>
    <row r="48" spans="1:26" x14ac:dyDescent="0.35">
      <c r="A48" s="197"/>
      <c r="B48" s="241"/>
      <c r="C48" s="81" t="s">
        <v>329</v>
      </c>
      <c r="D48" s="108" t="s">
        <v>281</v>
      </c>
      <c r="E48" s="254"/>
      <c r="F48" s="241"/>
      <c r="G48" s="241"/>
      <c r="H48" s="241"/>
      <c r="I48" s="232"/>
      <c r="J48" s="232"/>
      <c r="K48" s="232"/>
      <c r="L48" s="232"/>
      <c r="M48" s="232"/>
      <c r="N48" s="232"/>
      <c r="O48" s="187"/>
      <c r="P48" s="278"/>
      <c r="Q48" s="235"/>
      <c r="R48" s="235"/>
      <c r="S48" s="292"/>
      <c r="V48" s="238"/>
    </row>
    <row r="49" spans="1:26" ht="14.5" customHeight="1" x14ac:dyDescent="0.35">
      <c r="A49" s="197"/>
      <c r="B49" s="241"/>
      <c r="C49" s="81" t="s">
        <v>330</v>
      </c>
      <c r="D49" s="108" t="s">
        <v>289</v>
      </c>
      <c r="E49" s="254"/>
      <c r="F49" s="241"/>
      <c r="G49" s="241"/>
      <c r="H49" s="241"/>
      <c r="I49" s="232"/>
      <c r="J49" s="232"/>
      <c r="K49" s="232"/>
      <c r="L49" s="232"/>
      <c r="M49" s="232"/>
      <c r="N49" s="232"/>
      <c r="O49" s="187"/>
      <c r="P49" s="278"/>
      <c r="Q49" s="235"/>
      <c r="R49" s="235"/>
      <c r="S49" s="292"/>
      <c r="V49" s="238"/>
    </row>
    <row r="50" spans="1:26" ht="97.5" customHeight="1" thickBot="1" x14ac:dyDescent="0.4">
      <c r="A50" s="198"/>
      <c r="B50" s="242"/>
      <c r="C50" s="123" t="s">
        <v>331</v>
      </c>
      <c r="D50" s="108" t="s">
        <v>289</v>
      </c>
      <c r="E50" s="255"/>
      <c r="F50" s="242"/>
      <c r="G50" s="242"/>
      <c r="H50" s="242"/>
      <c r="I50" s="248"/>
      <c r="J50" s="248"/>
      <c r="K50" s="248"/>
      <c r="L50" s="248"/>
      <c r="M50" s="248"/>
      <c r="N50" s="248"/>
      <c r="O50" s="247"/>
      <c r="P50" s="279"/>
      <c r="Q50" s="258"/>
      <c r="R50" s="258"/>
      <c r="S50" s="292"/>
      <c r="V50" s="252"/>
    </row>
    <row r="51" spans="1:26" ht="43.5" customHeight="1" x14ac:dyDescent="0.35">
      <c r="A51" s="196" t="s">
        <v>81</v>
      </c>
      <c r="B51" s="240" t="s">
        <v>101</v>
      </c>
      <c r="C51" s="122" t="s">
        <v>332</v>
      </c>
      <c r="D51" s="119" t="s">
        <v>281</v>
      </c>
      <c r="E51" s="253" t="s">
        <v>281</v>
      </c>
      <c r="F51" s="240">
        <f ca="1">COUNTIFS(INDIRECT("RAG!$C$"&amp;$V12&amp;":$BB$"&amp;$V12),F$11,RAG!$C$3:$BB$3,$B51)</f>
        <v>2</v>
      </c>
      <c r="G51" s="240">
        <f ca="1">COUNTIFS(INDIRECT("RAG!$C$"&amp;$V12&amp;":$BB$"&amp;$V12),G$11,RAG!$C$3:$BB$3,$B51)</f>
        <v>0</v>
      </c>
      <c r="H51" s="240">
        <f ca="1">COUNTIFS(INDIRECT("RAG!$C$"&amp;$V12&amp;":$BB$"&amp;$V12),H$11,RAG!$C$3:$BB$3,$B51)</f>
        <v>2</v>
      </c>
      <c r="I51" s="265" t="s">
        <v>231</v>
      </c>
      <c r="J51" s="265" t="s">
        <v>231</v>
      </c>
      <c r="K51" s="265" t="s">
        <v>231</v>
      </c>
      <c r="L51" s="265" t="s">
        <v>231</v>
      </c>
      <c r="M51" s="265" t="s">
        <v>231</v>
      </c>
      <c r="N51" s="265" t="s">
        <v>262</v>
      </c>
      <c r="O51" s="262" t="s">
        <v>865</v>
      </c>
      <c r="P51" s="265" t="s">
        <v>289</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89" customHeight="1" thickBot="1" x14ac:dyDescent="0.4">
      <c r="A52" s="198"/>
      <c r="B52" s="242"/>
      <c r="C52" s="123" t="s">
        <v>333</v>
      </c>
      <c r="D52" s="108" t="s">
        <v>281</v>
      </c>
      <c r="E52" s="255"/>
      <c r="F52" s="242"/>
      <c r="G52" s="242"/>
      <c r="H52" s="242"/>
      <c r="I52" s="267"/>
      <c r="J52" s="267"/>
      <c r="K52" s="267"/>
      <c r="L52" s="267"/>
      <c r="M52" s="267"/>
      <c r="N52" s="267"/>
      <c r="O52" s="264"/>
      <c r="P52" s="267"/>
      <c r="Q52" s="258"/>
      <c r="R52" s="258"/>
      <c r="S52" s="293"/>
      <c r="V52" s="252"/>
    </row>
    <row r="53" spans="1:26" ht="29" x14ac:dyDescent="0.35">
      <c r="A53" s="196" t="s">
        <v>83</v>
      </c>
      <c r="B53" s="240" t="s">
        <v>102</v>
      </c>
      <c r="C53" s="119" t="s">
        <v>334</v>
      </c>
      <c r="D53" s="119" t="s">
        <v>289</v>
      </c>
      <c r="E53" s="265" t="s">
        <v>281</v>
      </c>
      <c r="F53" s="259">
        <f ca="1">COUNTIFS(INDIRECT("RAG!$C$"&amp;$V12&amp;":$BB$"&amp;$V12),F$11,RAG!$C$3:$BB$3,$B53)</f>
        <v>1</v>
      </c>
      <c r="G53" s="259">
        <f ca="1">COUNTIFS(INDIRECT("RAG!$C$"&amp;$V12&amp;":$BB$"&amp;$V12),G$11,RAG!$C$3:$BB$3,$B53)</f>
        <v>0</v>
      </c>
      <c r="H53" s="259">
        <f ca="1">COUNTIFS(INDIRECT("RAG!$C$"&amp;$V12&amp;":$BB$"&amp;$V12),H$11,RAG!$C$3:$BB$3,$B53)</f>
        <v>0</v>
      </c>
      <c r="I53" s="231" t="s">
        <v>282</v>
      </c>
      <c r="J53" s="231" t="s">
        <v>335</v>
      </c>
      <c r="K53" s="231" t="s">
        <v>284</v>
      </c>
      <c r="L53" s="231" t="s">
        <v>381</v>
      </c>
      <c r="M53" s="231" t="s">
        <v>286</v>
      </c>
      <c r="N53" s="231" t="s">
        <v>264</v>
      </c>
      <c r="O53" s="246" t="s">
        <v>532</v>
      </c>
      <c r="P53" s="231" t="s">
        <v>281</v>
      </c>
      <c r="Q53" s="234" t="s">
        <v>528</v>
      </c>
      <c r="R53" s="249"/>
      <c r="S53" s="293"/>
      <c r="V53" s="237"/>
      <c r="Z53" t="str">
        <f>IF(R53&gt;0,B53&amp;":"&amp;R53&amp;"
","")</f>
        <v/>
      </c>
    </row>
    <row r="54" spans="1:26" x14ac:dyDescent="0.35">
      <c r="A54" s="197"/>
      <c r="B54" s="241"/>
      <c r="C54" s="108" t="s">
        <v>336</v>
      </c>
      <c r="D54" s="108" t="s">
        <v>281</v>
      </c>
      <c r="E54" s="266"/>
      <c r="F54" s="260"/>
      <c r="G54" s="260"/>
      <c r="H54" s="260"/>
      <c r="I54" s="232"/>
      <c r="J54" s="232"/>
      <c r="K54" s="232"/>
      <c r="L54" s="232"/>
      <c r="M54" s="232"/>
      <c r="N54" s="232"/>
      <c r="O54" s="187"/>
      <c r="P54" s="232"/>
      <c r="Q54" s="235"/>
      <c r="R54" s="250"/>
      <c r="S54" s="293"/>
      <c r="V54" s="238"/>
    </row>
    <row r="55" spans="1:26" x14ac:dyDescent="0.35">
      <c r="A55" s="197"/>
      <c r="B55" s="241"/>
      <c r="C55" s="127" t="s">
        <v>337</v>
      </c>
      <c r="D55" s="108" t="s">
        <v>289</v>
      </c>
      <c r="E55" s="266"/>
      <c r="F55" s="260"/>
      <c r="G55" s="260"/>
      <c r="H55" s="260"/>
      <c r="I55" s="232"/>
      <c r="J55" s="232"/>
      <c r="K55" s="232"/>
      <c r="L55" s="232"/>
      <c r="M55" s="232"/>
      <c r="N55" s="232"/>
      <c r="O55" s="187"/>
      <c r="P55" s="232"/>
      <c r="Q55" s="235"/>
      <c r="R55" s="250"/>
      <c r="S55" s="293"/>
      <c r="V55" s="238"/>
    </row>
    <row r="56" spans="1:26" x14ac:dyDescent="0.35">
      <c r="A56" s="197"/>
      <c r="B56" s="241"/>
      <c r="C56" s="108" t="s">
        <v>338</v>
      </c>
      <c r="D56" s="108" t="s">
        <v>289</v>
      </c>
      <c r="E56" s="266"/>
      <c r="F56" s="260"/>
      <c r="G56" s="260"/>
      <c r="H56" s="260"/>
      <c r="I56" s="232"/>
      <c r="J56" s="232"/>
      <c r="K56" s="232"/>
      <c r="L56" s="232"/>
      <c r="M56" s="232"/>
      <c r="N56" s="232"/>
      <c r="O56" s="187"/>
      <c r="P56" s="232"/>
      <c r="Q56" s="235"/>
      <c r="R56" s="250"/>
      <c r="S56" s="293"/>
      <c r="V56" s="238"/>
    </row>
    <row r="57" spans="1:26" ht="112" customHeight="1" thickBot="1" x14ac:dyDescent="0.4">
      <c r="A57" s="198"/>
      <c r="B57" s="242"/>
      <c r="C57" s="121" t="s">
        <v>339</v>
      </c>
      <c r="D57" s="108" t="s">
        <v>281</v>
      </c>
      <c r="E57" s="267"/>
      <c r="F57" s="261"/>
      <c r="G57" s="261"/>
      <c r="H57" s="261"/>
      <c r="I57" s="248"/>
      <c r="J57" s="248"/>
      <c r="K57" s="248"/>
      <c r="L57" s="248"/>
      <c r="M57" s="248"/>
      <c r="N57" s="248"/>
      <c r="O57" s="247"/>
      <c r="P57" s="248"/>
      <c r="Q57" s="258"/>
      <c r="R57" s="251"/>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0</v>
      </c>
      <c r="H58" s="259">
        <f ca="1">COUNTIFS(INDIRECT("RAG!$C$"&amp;$V12&amp;":$BB$"&amp;$V12),H$11,RAG!$C$3:$BB$3,$B58)</f>
        <v>2</v>
      </c>
      <c r="I58" s="231" t="s">
        <v>282</v>
      </c>
      <c r="J58" s="231" t="s">
        <v>335</v>
      </c>
      <c r="K58" s="231" t="s">
        <v>284</v>
      </c>
      <c r="L58" s="231" t="s">
        <v>285</v>
      </c>
      <c r="M58" s="231" t="s">
        <v>286</v>
      </c>
      <c r="N58" s="231" t="s">
        <v>261</v>
      </c>
      <c r="O58" s="246" t="s">
        <v>565</v>
      </c>
      <c r="P58" s="231" t="s">
        <v>289</v>
      </c>
      <c r="Q58" s="304"/>
      <c r="R58" s="318"/>
      <c r="S58" s="293"/>
      <c r="V58" s="237"/>
      <c r="Z58" t="str">
        <f>IF(R58&gt;0,B58&amp;":"&amp;R58&amp;"
","")</f>
        <v/>
      </c>
    </row>
    <row r="59" spans="1:26" ht="14.5" customHeight="1" x14ac:dyDescent="0.35">
      <c r="A59" s="197"/>
      <c r="B59" s="241"/>
      <c r="C59" s="109" t="s">
        <v>341</v>
      </c>
      <c r="D59" s="108" t="s">
        <v>289</v>
      </c>
      <c r="E59" s="266"/>
      <c r="F59" s="260"/>
      <c r="G59" s="260"/>
      <c r="H59" s="260"/>
      <c r="I59" s="232"/>
      <c r="J59" s="232"/>
      <c r="K59" s="232"/>
      <c r="L59" s="232"/>
      <c r="M59" s="232"/>
      <c r="N59" s="232"/>
      <c r="O59" s="187"/>
      <c r="P59" s="232"/>
      <c r="Q59" s="305"/>
      <c r="R59" s="319"/>
      <c r="S59" s="293"/>
      <c r="V59" s="238"/>
    </row>
    <row r="60" spans="1:26" ht="29.5" thickBot="1" x14ac:dyDescent="0.4">
      <c r="A60" s="198"/>
      <c r="B60" s="242"/>
      <c r="C60" s="129" t="s">
        <v>342</v>
      </c>
      <c r="D60" s="108" t="s">
        <v>289</v>
      </c>
      <c r="E60" s="267"/>
      <c r="F60" s="261"/>
      <c r="G60" s="261"/>
      <c r="H60" s="261"/>
      <c r="I60" s="248"/>
      <c r="J60" s="248"/>
      <c r="K60" s="248"/>
      <c r="L60" s="248"/>
      <c r="M60" s="248"/>
      <c r="N60" s="248"/>
      <c r="O60" s="247"/>
      <c r="P60" s="248"/>
      <c r="Q60" s="306"/>
      <c r="R60" s="320"/>
      <c r="S60" s="293"/>
      <c r="V60" s="252"/>
    </row>
    <row r="61" spans="1:26" x14ac:dyDescent="0.35">
      <c r="A61" s="196" t="s">
        <v>85</v>
      </c>
      <c r="B61" s="240" t="s">
        <v>104</v>
      </c>
      <c r="C61" s="119" t="s">
        <v>343</v>
      </c>
      <c r="D61" s="119" t="s">
        <v>281</v>
      </c>
      <c r="E61" s="265" t="s">
        <v>281</v>
      </c>
      <c r="F61" s="259">
        <f ca="1">COUNTIFS(INDIRECT("RAG!$C$"&amp;$V12&amp;":$BB$"&amp;$V12),F$11,RAG!$C$3:$BB$3,$B61)</f>
        <v>2</v>
      </c>
      <c r="G61" s="259">
        <f ca="1">COUNTIFS(INDIRECT("RAG!$C$"&amp;$V12&amp;":$BB$"&amp;$V12),G$11,RAG!$C$3:$BB$3,$B61)</f>
        <v>0</v>
      </c>
      <c r="H61" s="259">
        <f ca="1">COUNTIFS(INDIRECT("RAG!$C$"&amp;$V12&amp;":$BB$"&amp;$V12),H$11,RAG!$C$3:$BB$3,$B61)</f>
        <v>3</v>
      </c>
      <c r="I61" s="231" t="s">
        <v>231</v>
      </c>
      <c r="J61" s="231" t="s">
        <v>231</v>
      </c>
      <c r="K61" s="231" t="s">
        <v>231</v>
      </c>
      <c r="L61" s="231" t="s">
        <v>231</v>
      </c>
      <c r="M61" s="231" t="s">
        <v>231</v>
      </c>
      <c r="N61" s="231" t="s">
        <v>262</v>
      </c>
      <c r="O61" s="262" t="s">
        <v>908</v>
      </c>
      <c r="P61" s="231" t="s">
        <v>289</v>
      </c>
      <c r="Q61" s="271"/>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32"/>
      <c r="J62" s="232"/>
      <c r="K62" s="232"/>
      <c r="L62" s="232"/>
      <c r="M62" s="232"/>
      <c r="N62" s="232"/>
      <c r="O62" s="263"/>
      <c r="P62" s="232"/>
      <c r="Q62" s="272"/>
      <c r="R62" s="272"/>
      <c r="S62" s="293"/>
      <c r="V62" s="275"/>
    </row>
    <row r="63" spans="1:26" x14ac:dyDescent="0.35">
      <c r="A63" s="197"/>
      <c r="B63" s="241"/>
      <c r="C63" s="108" t="s">
        <v>345</v>
      </c>
      <c r="D63" s="108" t="s">
        <v>281</v>
      </c>
      <c r="E63" s="266"/>
      <c r="F63" s="260"/>
      <c r="G63" s="260"/>
      <c r="H63" s="260"/>
      <c r="I63" s="232"/>
      <c r="J63" s="232"/>
      <c r="K63" s="232"/>
      <c r="L63" s="232"/>
      <c r="M63" s="232"/>
      <c r="N63" s="232"/>
      <c r="O63" s="263"/>
      <c r="P63" s="232"/>
      <c r="Q63" s="272"/>
      <c r="R63" s="272"/>
      <c r="S63" s="293"/>
      <c r="V63" s="275"/>
    </row>
    <row r="64" spans="1:26" x14ac:dyDescent="0.35">
      <c r="A64" s="197"/>
      <c r="B64" s="241"/>
      <c r="C64" s="108" t="s">
        <v>346</v>
      </c>
      <c r="D64" s="108" t="s">
        <v>281</v>
      </c>
      <c r="E64" s="266"/>
      <c r="F64" s="260"/>
      <c r="G64" s="260"/>
      <c r="H64" s="260"/>
      <c r="I64" s="232"/>
      <c r="J64" s="232"/>
      <c r="K64" s="232"/>
      <c r="L64" s="232"/>
      <c r="M64" s="232"/>
      <c r="N64" s="232"/>
      <c r="O64" s="263"/>
      <c r="P64" s="232"/>
      <c r="Q64" s="272"/>
      <c r="R64" s="272"/>
      <c r="S64" s="293"/>
      <c r="V64" s="275"/>
    </row>
    <row r="65" spans="1:26" x14ac:dyDescent="0.35">
      <c r="A65" s="197"/>
      <c r="B65" s="241"/>
      <c r="C65" s="108" t="s">
        <v>347</v>
      </c>
      <c r="D65" s="108" t="s">
        <v>289</v>
      </c>
      <c r="E65" s="266"/>
      <c r="F65" s="260"/>
      <c r="G65" s="260"/>
      <c r="H65" s="260"/>
      <c r="I65" s="232"/>
      <c r="J65" s="232"/>
      <c r="K65" s="232"/>
      <c r="L65" s="232"/>
      <c r="M65" s="232"/>
      <c r="N65" s="232"/>
      <c r="O65" s="263"/>
      <c r="P65" s="232"/>
      <c r="Q65" s="272"/>
      <c r="R65" s="272"/>
      <c r="S65" s="293"/>
      <c r="V65" s="275"/>
    </row>
    <row r="66" spans="1:26" x14ac:dyDescent="0.35">
      <c r="A66" s="197"/>
      <c r="B66" s="241"/>
      <c r="C66" s="108" t="s">
        <v>348</v>
      </c>
      <c r="D66" s="108" t="s">
        <v>289</v>
      </c>
      <c r="E66" s="266"/>
      <c r="F66" s="260"/>
      <c r="G66" s="260"/>
      <c r="H66" s="260"/>
      <c r="I66" s="232"/>
      <c r="J66" s="232"/>
      <c r="K66" s="232"/>
      <c r="L66" s="232"/>
      <c r="M66" s="232"/>
      <c r="N66" s="232"/>
      <c r="O66" s="263"/>
      <c r="P66" s="232"/>
      <c r="Q66" s="272"/>
      <c r="R66" s="272"/>
      <c r="S66" s="293"/>
      <c r="V66" s="275"/>
    </row>
    <row r="67" spans="1:26" ht="29" x14ac:dyDescent="0.35">
      <c r="A67" s="197"/>
      <c r="B67" s="241"/>
      <c r="C67" s="108" t="s">
        <v>349</v>
      </c>
      <c r="D67" s="108" t="s">
        <v>289</v>
      </c>
      <c r="E67" s="266"/>
      <c r="F67" s="260"/>
      <c r="G67" s="260"/>
      <c r="H67" s="260"/>
      <c r="I67" s="232"/>
      <c r="J67" s="232"/>
      <c r="K67" s="232"/>
      <c r="L67" s="232"/>
      <c r="M67" s="232"/>
      <c r="N67" s="232"/>
      <c r="O67" s="263"/>
      <c r="P67" s="232"/>
      <c r="Q67" s="272"/>
      <c r="R67" s="272"/>
      <c r="S67" s="293"/>
      <c r="V67" s="275"/>
    </row>
    <row r="68" spans="1:26" ht="95.5" customHeight="1" thickBot="1" x14ac:dyDescent="0.4">
      <c r="A68" s="198"/>
      <c r="B68" s="242"/>
      <c r="C68" s="121" t="s">
        <v>350</v>
      </c>
      <c r="D68" s="108" t="s">
        <v>281</v>
      </c>
      <c r="E68" s="267"/>
      <c r="F68" s="261"/>
      <c r="G68" s="261"/>
      <c r="H68" s="261"/>
      <c r="I68" s="248"/>
      <c r="J68" s="248"/>
      <c r="K68" s="248"/>
      <c r="L68" s="248"/>
      <c r="M68" s="248"/>
      <c r="N68" s="248"/>
      <c r="O68" s="264"/>
      <c r="P68" s="248"/>
      <c r="Q68" s="273"/>
      <c r="R68" s="273"/>
      <c r="S68" s="293"/>
      <c r="V68" s="276"/>
    </row>
    <row r="69" spans="1:26" ht="14.5" customHeight="1" x14ac:dyDescent="0.35">
      <c r="A69" s="196" t="s">
        <v>599</v>
      </c>
      <c r="B69" s="240" t="s">
        <v>105</v>
      </c>
      <c r="C69" s="124" t="s">
        <v>738</v>
      </c>
      <c r="D69" s="119" t="s">
        <v>281</v>
      </c>
      <c r="E69" s="265" t="s">
        <v>281</v>
      </c>
      <c r="F69" s="259">
        <f ca="1">COUNTIFS(INDIRECT("RAG!$C$"&amp;$V12&amp;":$BB$"&amp;$V12),F$11,RAG!$C$3:$BB$3,$B69)</f>
        <v>0</v>
      </c>
      <c r="G69" s="259">
        <f ca="1">COUNTIFS(INDIRECT("RAG!$C$"&amp;$V12&amp;":$BB$"&amp;$V12),G$11,RAG!$C$3:$BB$3,$B69)</f>
        <v>0</v>
      </c>
      <c r="H69" s="259">
        <f ca="1">COUNTIFS(INDIRECT("RAG!$C$"&amp;$V12&amp;":$BB$"&amp;$V12),H$11,RAG!$C$3:$BB$3,$B69)</f>
        <v>6</v>
      </c>
      <c r="I69" s="231" t="s">
        <v>282</v>
      </c>
      <c r="J69" s="231" t="s">
        <v>335</v>
      </c>
      <c r="K69" s="231" t="s">
        <v>284</v>
      </c>
      <c r="L69" s="231" t="s">
        <v>285</v>
      </c>
      <c r="M69" s="231" t="s">
        <v>286</v>
      </c>
      <c r="N69" s="231" t="s">
        <v>261</v>
      </c>
      <c r="O69" s="262" t="s">
        <v>561</v>
      </c>
      <c r="P69" s="231" t="s">
        <v>289</v>
      </c>
      <c r="Q69" s="249"/>
      <c r="R69" s="249"/>
      <c r="S69" s="292"/>
      <c r="V69" s="237"/>
      <c r="Z69" t="str">
        <f>IF(R69&gt;0,B69&amp;":"&amp;R69&amp;"
","")</f>
        <v/>
      </c>
    </row>
    <row r="70" spans="1:26" x14ac:dyDescent="0.35">
      <c r="A70" s="197"/>
      <c r="B70" s="241"/>
      <c r="C70" s="125" t="s">
        <v>352</v>
      </c>
      <c r="D70" s="108" t="s">
        <v>281</v>
      </c>
      <c r="E70" s="266"/>
      <c r="F70" s="260"/>
      <c r="G70" s="260"/>
      <c r="H70" s="260"/>
      <c r="I70" s="232"/>
      <c r="J70" s="232"/>
      <c r="K70" s="232"/>
      <c r="L70" s="232"/>
      <c r="M70" s="232"/>
      <c r="N70" s="232"/>
      <c r="O70" s="263"/>
      <c r="P70" s="232"/>
      <c r="Q70" s="250"/>
      <c r="R70" s="250"/>
      <c r="S70" s="292"/>
      <c r="V70" s="238"/>
    </row>
    <row r="71" spans="1:26" ht="29" x14ac:dyDescent="0.35">
      <c r="A71" s="197"/>
      <c r="B71" s="241"/>
      <c r="C71" s="125" t="s">
        <v>353</v>
      </c>
      <c r="D71" s="108" t="s">
        <v>289</v>
      </c>
      <c r="E71" s="266"/>
      <c r="F71" s="260"/>
      <c r="G71" s="260"/>
      <c r="H71" s="260"/>
      <c r="I71" s="232"/>
      <c r="J71" s="232"/>
      <c r="K71" s="232"/>
      <c r="L71" s="232"/>
      <c r="M71" s="232"/>
      <c r="N71" s="232"/>
      <c r="O71" s="263"/>
      <c r="P71" s="232"/>
      <c r="Q71" s="250"/>
      <c r="R71" s="250"/>
      <c r="S71" s="292"/>
      <c r="V71" s="238"/>
    </row>
    <row r="72" spans="1:26" x14ac:dyDescent="0.35">
      <c r="A72" s="197"/>
      <c r="B72" s="241"/>
      <c r="C72" s="125" t="s">
        <v>354</v>
      </c>
      <c r="D72" s="108" t="s">
        <v>289</v>
      </c>
      <c r="E72" s="266"/>
      <c r="F72" s="260"/>
      <c r="G72" s="260"/>
      <c r="H72" s="260"/>
      <c r="I72" s="232"/>
      <c r="J72" s="232"/>
      <c r="K72" s="232"/>
      <c r="L72" s="232"/>
      <c r="M72" s="232"/>
      <c r="N72" s="232"/>
      <c r="O72" s="263"/>
      <c r="P72" s="232"/>
      <c r="Q72" s="250"/>
      <c r="R72" s="250"/>
      <c r="S72" s="292"/>
      <c r="V72" s="238"/>
    </row>
    <row r="73" spans="1:26" x14ac:dyDescent="0.35">
      <c r="A73" s="197"/>
      <c r="B73" s="241"/>
      <c r="C73" s="125" t="s">
        <v>739</v>
      </c>
      <c r="D73" s="108" t="s">
        <v>289</v>
      </c>
      <c r="E73" s="266"/>
      <c r="F73" s="260"/>
      <c r="G73" s="260"/>
      <c r="H73" s="260"/>
      <c r="I73" s="232"/>
      <c r="J73" s="232"/>
      <c r="K73" s="232"/>
      <c r="L73" s="232"/>
      <c r="M73" s="232"/>
      <c r="N73" s="232"/>
      <c r="O73" s="263"/>
      <c r="P73" s="232"/>
      <c r="Q73" s="250"/>
      <c r="R73" s="250"/>
      <c r="S73" s="292"/>
      <c r="V73" s="238"/>
    </row>
    <row r="74" spans="1:26" x14ac:dyDescent="0.35">
      <c r="A74" s="197"/>
      <c r="B74" s="241"/>
      <c r="C74" s="125" t="s">
        <v>355</v>
      </c>
      <c r="D74" s="108" t="s">
        <v>289</v>
      </c>
      <c r="E74" s="266"/>
      <c r="F74" s="260"/>
      <c r="G74" s="260"/>
      <c r="H74" s="260"/>
      <c r="I74" s="232"/>
      <c r="J74" s="232"/>
      <c r="K74" s="232"/>
      <c r="L74" s="232"/>
      <c r="M74" s="232"/>
      <c r="N74" s="232"/>
      <c r="O74" s="263"/>
      <c r="P74" s="232"/>
      <c r="Q74" s="250"/>
      <c r="R74" s="250"/>
      <c r="S74" s="292"/>
      <c r="V74" s="238"/>
    </row>
    <row r="75" spans="1:26" ht="15" thickBot="1" x14ac:dyDescent="0.4">
      <c r="A75" s="198"/>
      <c r="B75" s="242"/>
      <c r="C75" s="126" t="s">
        <v>356</v>
      </c>
      <c r="D75" s="108" t="s">
        <v>289</v>
      </c>
      <c r="E75" s="267"/>
      <c r="F75" s="261"/>
      <c r="G75" s="261"/>
      <c r="H75" s="261"/>
      <c r="I75" s="248"/>
      <c r="J75" s="248"/>
      <c r="K75" s="248"/>
      <c r="L75" s="248"/>
      <c r="M75" s="248"/>
      <c r="N75" s="248"/>
      <c r="O75" s="264"/>
      <c r="P75" s="248"/>
      <c r="Q75" s="251"/>
      <c r="R75" s="251"/>
      <c r="S75" s="292"/>
      <c r="V75" s="252"/>
    </row>
    <row r="76" spans="1:26" x14ac:dyDescent="0.35">
      <c r="A76" s="196" t="s">
        <v>87</v>
      </c>
      <c r="B76" s="240" t="s">
        <v>106</v>
      </c>
      <c r="C76" s="124" t="s">
        <v>357</v>
      </c>
      <c r="D76" s="119" t="s">
        <v>281</v>
      </c>
      <c r="E76" s="265" t="s">
        <v>281</v>
      </c>
      <c r="F76" s="259">
        <f ca="1">COUNTIFS(INDIRECT("RAG!$C$"&amp;$V12&amp;":$BB$"&amp;$V12),F$11,RAG!$C$3:$BB$3,$B76)</f>
        <v>0</v>
      </c>
      <c r="G76" s="259">
        <f ca="1">COUNTIFS(INDIRECT("RAG!$C$"&amp;$V12&amp;":$BB$"&amp;$V12),G$11,RAG!$C$3:$BB$3,$B76)</f>
        <v>0</v>
      </c>
      <c r="H76" s="259">
        <f ca="1">COUNTIFS(INDIRECT("RAG!$C$"&amp;$V12&amp;":$BB$"&amp;$V12),H$11,RAG!$C$3:$BB$3,$B76)</f>
        <v>4</v>
      </c>
      <c r="I76" s="231" t="s">
        <v>282</v>
      </c>
      <c r="J76" s="231" t="s">
        <v>335</v>
      </c>
      <c r="K76" s="231" t="s">
        <v>284</v>
      </c>
      <c r="L76" s="231" t="s">
        <v>285</v>
      </c>
      <c r="M76" s="231" t="s">
        <v>286</v>
      </c>
      <c r="N76" s="231" t="s">
        <v>261</v>
      </c>
      <c r="O76" s="268" t="s">
        <v>787</v>
      </c>
      <c r="P76" s="231" t="s">
        <v>289</v>
      </c>
      <c r="Q76" s="249"/>
      <c r="R76" s="249"/>
      <c r="S76" s="293"/>
      <c r="V76" s="237"/>
      <c r="Z76" t="str">
        <f>IF(R76&gt;0,B76&amp;":"&amp;R76&amp;"
","")</f>
        <v/>
      </c>
    </row>
    <row r="77" spans="1:26" x14ac:dyDescent="0.35">
      <c r="A77" s="197"/>
      <c r="B77" s="241"/>
      <c r="C77" s="125" t="s">
        <v>359</v>
      </c>
      <c r="D77" s="108" t="s">
        <v>289</v>
      </c>
      <c r="E77" s="266"/>
      <c r="F77" s="260"/>
      <c r="G77" s="260"/>
      <c r="H77" s="260"/>
      <c r="I77" s="232"/>
      <c r="J77" s="232"/>
      <c r="K77" s="232"/>
      <c r="L77" s="232"/>
      <c r="M77" s="232"/>
      <c r="N77" s="232"/>
      <c r="O77" s="269"/>
      <c r="P77" s="232"/>
      <c r="Q77" s="250"/>
      <c r="R77" s="250"/>
      <c r="S77" s="293"/>
      <c r="V77" s="238"/>
    </row>
    <row r="78" spans="1:26" x14ac:dyDescent="0.35">
      <c r="A78" s="197"/>
      <c r="B78" s="241"/>
      <c r="C78" s="125" t="s">
        <v>360</v>
      </c>
      <c r="D78" s="108" t="s">
        <v>281</v>
      </c>
      <c r="E78" s="266"/>
      <c r="F78" s="260"/>
      <c r="G78" s="260"/>
      <c r="H78" s="260"/>
      <c r="I78" s="232"/>
      <c r="J78" s="232"/>
      <c r="K78" s="232"/>
      <c r="L78" s="232"/>
      <c r="M78" s="232"/>
      <c r="N78" s="232"/>
      <c r="O78" s="269"/>
      <c r="P78" s="232"/>
      <c r="Q78" s="250"/>
      <c r="R78" s="250"/>
      <c r="S78" s="293"/>
      <c r="V78" s="238"/>
    </row>
    <row r="79" spans="1:26" x14ac:dyDescent="0.35">
      <c r="A79" s="197"/>
      <c r="B79" s="241"/>
      <c r="C79" s="125" t="s">
        <v>361</v>
      </c>
      <c r="D79" s="108" t="s">
        <v>281</v>
      </c>
      <c r="E79" s="266"/>
      <c r="F79" s="260"/>
      <c r="G79" s="260"/>
      <c r="H79" s="260"/>
      <c r="I79" s="232"/>
      <c r="J79" s="232"/>
      <c r="K79" s="232"/>
      <c r="L79" s="232"/>
      <c r="M79" s="232"/>
      <c r="N79" s="232"/>
      <c r="O79" s="269"/>
      <c r="P79" s="232"/>
      <c r="Q79" s="250"/>
      <c r="R79" s="250"/>
      <c r="S79" s="293"/>
      <c r="V79" s="238"/>
    </row>
    <row r="80" spans="1:26" ht="15" thickBot="1" x14ac:dyDescent="0.4">
      <c r="A80" s="198"/>
      <c r="B80" s="242"/>
      <c r="C80" s="130" t="s">
        <v>362</v>
      </c>
      <c r="D80" s="108" t="s">
        <v>289</v>
      </c>
      <c r="E80" s="267"/>
      <c r="F80" s="261"/>
      <c r="G80" s="261"/>
      <c r="H80" s="261"/>
      <c r="I80" s="248"/>
      <c r="J80" s="248"/>
      <c r="K80" s="248"/>
      <c r="L80" s="248"/>
      <c r="M80" s="248"/>
      <c r="N80" s="248"/>
      <c r="O80" s="270"/>
      <c r="P80" s="248"/>
      <c r="Q80" s="251"/>
      <c r="R80" s="251"/>
      <c r="S80" s="293"/>
      <c r="V80" s="252"/>
    </row>
    <row r="81" spans="1:26" ht="14.5" customHeight="1"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0</v>
      </c>
      <c r="H81" s="240">
        <f ca="1">COUNTIFS(INDIRECT("RAG!$C$"&amp;$V12&amp;":$BB$"&amp;$V12),H$11,RAG!$C$3:$BB$3,$B81)</f>
        <v>5</v>
      </c>
      <c r="I81" s="231" t="s">
        <v>282</v>
      </c>
      <c r="J81" s="231" t="s">
        <v>335</v>
      </c>
      <c r="K81" s="231" t="s">
        <v>284</v>
      </c>
      <c r="L81" s="231" t="s">
        <v>285</v>
      </c>
      <c r="M81" s="231" t="s">
        <v>286</v>
      </c>
      <c r="N81" s="231" t="s">
        <v>261</v>
      </c>
      <c r="O81" s="246" t="s">
        <v>909</v>
      </c>
      <c r="P81" s="231" t="s">
        <v>289</v>
      </c>
      <c r="Q81" s="234"/>
      <c r="R81" s="234"/>
      <c r="S81" s="293"/>
      <c r="V81" s="237"/>
      <c r="Z81" t="str">
        <f>IF(R81&gt;0,B81&amp;":"&amp;R81&amp;"
","")</f>
        <v/>
      </c>
    </row>
    <row r="82" spans="1:26" x14ac:dyDescent="0.35">
      <c r="A82" s="201"/>
      <c r="B82" s="241"/>
      <c r="C82" s="125" t="s">
        <v>364</v>
      </c>
      <c r="D82" s="108" t="s">
        <v>281</v>
      </c>
      <c r="E82" s="254"/>
      <c r="F82" s="241"/>
      <c r="G82" s="241"/>
      <c r="H82" s="241"/>
      <c r="I82" s="232"/>
      <c r="J82" s="232"/>
      <c r="K82" s="232"/>
      <c r="L82" s="232"/>
      <c r="M82" s="232"/>
      <c r="N82" s="232"/>
      <c r="O82" s="187"/>
      <c r="P82" s="232"/>
      <c r="Q82" s="235"/>
      <c r="R82" s="235"/>
      <c r="S82" s="293"/>
      <c r="V82" s="238"/>
    </row>
    <row r="83" spans="1:26" x14ac:dyDescent="0.35">
      <c r="A83" s="201"/>
      <c r="B83" s="241"/>
      <c r="C83" s="125" t="s">
        <v>365</v>
      </c>
      <c r="D83" s="108" t="s">
        <v>289</v>
      </c>
      <c r="E83" s="254"/>
      <c r="F83" s="241"/>
      <c r="G83" s="241"/>
      <c r="H83" s="241"/>
      <c r="I83" s="232"/>
      <c r="J83" s="232"/>
      <c r="K83" s="232"/>
      <c r="L83" s="232"/>
      <c r="M83" s="232"/>
      <c r="N83" s="232"/>
      <c r="O83" s="187"/>
      <c r="P83" s="232"/>
      <c r="Q83" s="235"/>
      <c r="R83" s="235"/>
      <c r="S83" s="293"/>
      <c r="V83" s="238"/>
    </row>
    <row r="84" spans="1:26" x14ac:dyDescent="0.35">
      <c r="A84" s="201"/>
      <c r="B84" s="241"/>
      <c r="C84" s="131" t="s">
        <v>366</v>
      </c>
      <c r="D84" s="108" t="s">
        <v>289</v>
      </c>
      <c r="E84" s="254"/>
      <c r="F84" s="241"/>
      <c r="G84" s="241"/>
      <c r="H84" s="241"/>
      <c r="I84" s="232"/>
      <c r="J84" s="232"/>
      <c r="K84" s="232"/>
      <c r="L84" s="232"/>
      <c r="M84" s="232"/>
      <c r="N84" s="232"/>
      <c r="O84" s="187"/>
      <c r="P84" s="232"/>
      <c r="Q84" s="235"/>
      <c r="R84" s="235"/>
      <c r="S84" s="293"/>
      <c r="V84" s="238"/>
    </row>
    <row r="85" spans="1:26" ht="29" x14ac:dyDescent="0.35">
      <c r="A85" s="201"/>
      <c r="B85" s="241"/>
      <c r="C85" s="131" t="s">
        <v>367</v>
      </c>
      <c r="D85" s="108" t="s">
        <v>289</v>
      </c>
      <c r="E85" s="254"/>
      <c r="F85" s="241"/>
      <c r="G85" s="241"/>
      <c r="H85" s="241"/>
      <c r="I85" s="232"/>
      <c r="J85" s="232"/>
      <c r="K85" s="232"/>
      <c r="L85" s="232"/>
      <c r="M85" s="232"/>
      <c r="N85" s="232"/>
      <c r="O85" s="187"/>
      <c r="P85" s="232"/>
      <c r="Q85" s="235"/>
      <c r="R85" s="235"/>
      <c r="S85" s="293"/>
      <c r="V85" s="238"/>
    </row>
    <row r="86" spans="1:26" ht="29" x14ac:dyDescent="0.35">
      <c r="A86" s="201"/>
      <c r="B86" s="241"/>
      <c r="C86" s="131" t="s">
        <v>368</v>
      </c>
      <c r="D86" s="108" t="s">
        <v>281</v>
      </c>
      <c r="E86" s="254"/>
      <c r="F86" s="241"/>
      <c r="G86" s="241"/>
      <c r="H86" s="241"/>
      <c r="I86" s="232"/>
      <c r="J86" s="232"/>
      <c r="K86" s="232"/>
      <c r="L86" s="232"/>
      <c r="M86" s="232"/>
      <c r="N86" s="232"/>
      <c r="O86" s="187"/>
      <c r="P86" s="232"/>
      <c r="Q86" s="235"/>
      <c r="R86" s="235"/>
      <c r="S86" s="293"/>
      <c r="V86" s="238"/>
    </row>
    <row r="87" spans="1:26" ht="15" thickBot="1" x14ac:dyDescent="0.4">
      <c r="A87" s="200"/>
      <c r="B87" s="242"/>
      <c r="C87" s="129" t="s">
        <v>369</v>
      </c>
      <c r="D87" s="108" t="s">
        <v>289</v>
      </c>
      <c r="E87" s="255"/>
      <c r="F87" s="242"/>
      <c r="G87" s="242"/>
      <c r="H87" s="242"/>
      <c r="I87" s="248"/>
      <c r="J87" s="248"/>
      <c r="K87" s="248"/>
      <c r="L87" s="248"/>
      <c r="M87" s="248"/>
      <c r="N87" s="248"/>
      <c r="O87" s="247"/>
      <c r="P87" s="248"/>
      <c r="Q87" s="258"/>
      <c r="R87" s="258"/>
      <c r="S87" s="293"/>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31" t="s">
        <v>231</v>
      </c>
      <c r="J88" s="231" t="s">
        <v>231</v>
      </c>
      <c r="K88" s="231" t="s">
        <v>231</v>
      </c>
      <c r="L88" s="231" t="s">
        <v>231</v>
      </c>
      <c r="M88" s="231" t="s">
        <v>231</v>
      </c>
      <c r="N88" s="231"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32"/>
      <c r="J89" s="232"/>
      <c r="K89" s="232"/>
      <c r="L89" s="232"/>
      <c r="M89" s="232"/>
      <c r="N89" s="232"/>
      <c r="O89" s="187"/>
      <c r="P89" s="232"/>
      <c r="Q89" s="235"/>
      <c r="R89" s="235"/>
      <c r="S89" s="293"/>
      <c r="V89" s="238"/>
    </row>
    <row r="90" spans="1:26" x14ac:dyDescent="0.35">
      <c r="A90" s="201"/>
      <c r="B90" s="241"/>
      <c r="C90" s="131" t="s">
        <v>373</v>
      </c>
      <c r="D90" s="108" t="s">
        <v>289</v>
      </c>
      <c r="E90" s="254"/>
      <c r="F90" s="241"/>
      <c r="G90" s="241"/>
      <c r="H90" s="241"/>
      <c r="I90" s="232"/>
      <c r="J90" s="232"/>
      <c r="K90" s="232"/>
      <c r="L90" s="232"/>
      <c r="M90" s="232"/>
      <c r="N90" s="232"/>
      <c r="O90" s="187"/>
      <c r="P90" s="232"/>
      <c r="Q90" s="235"/>
      <c r="R90" s="235"/>
      <c r="S90" s="293"/>
      <c r="V90" s="238"/>
    </row>
    <row r="91" spans="1:26" ht="92.5" customHeight="1" thickBot="1" x14ac:dyDescent="0.4">
      <c r="A91" s="202"/>
      <c r="B91" s="242"/>
      <c r="C91" s="133" t="s">
        <v>374</v>
      </c>
      <c r="D91" s="143" t="s">
        <v>281</v>
      </c>
      <c r="E91" s="255"/>
      <c r="F91" s="242"/>
      <c r="G91" s="242"/>
      <c r="H91" s="242"/>
      <c r="I91" s="233"/>
      <c r="J91" s="233"/>
      <c r="K91" s="233"/>
      <c r="L91" s="233"/>
      <c r="M91" s="233"/>
      <c r="N91" s="233"/>
      <c r="O91" s="257"/>
      <c r="P91" s="233"/>
      <c r="Q91" s="236"/>
      <c r="R91" s="236"/>
      <c r="S91" s="293"/>
      <c r="V91" s="239"/>
      <c r="W91" s="120" t="str">
        <f>IF(N91='[4]Drop downs'!$G$2,B91&amp;": "&amp;O91&amp;""," ")</f>
        <v xml:space="preserve"> </v>
      </c>
      <c r="X91" s="120"/>
    </row>
    <row r="92" spans="1:26" x14ac:dyDescent="0.35">
      <c r="E92" s="156"/>
      <c r="F92" s="156"/>
      <c r="G92" s="156"/>
      <c r="H92" s="156"/>
      <c r="I92" s="156"/>
      <c r="J92" s="156"/>
      <c r="K92" s="156"/>
      <c r="L92" s="156"/>
      <c r="M92" s="156"/>
      <c r="N92" s="156"/>
      <c r="O92" s="156"/>
      <c r="P92" s="156"/>
      <c r="Q92" s="156"/>
      <c r="R92" s="156"/>
    </row>
    <row r="93" spans="1:26" x14ac:dyDescent="0.35">
      <c r="E93" s="156"/>
      <c r="F93" s="156"/>
      <c r="G93" s="156"/>
      <c r="H93" s="156"/>
      <c r="I93" s="156"/>
      <c r="J93" s="156"/>
      <c r="K93" s="156"/>
      <c r="L93" s="156"/>
      <c r="M93" s="156"/>
      <c r="N93" s="156"/>
      <c r="O93" s="156"/>
      <c r="P93" s="156"/>
      <c r="Q93" s="156"/>
      <c r="R93" s="156"/>
    </row>
    <row r="94" spans="1:26" s="111" customFormat="1" x14ac:dyDescent="0.35">
      <c r="A94"/>
      <c r="B94"/>
      <c r="C94"/>
      <c r="D94"/>
      <c r="E94"/>
      <c r="F94"/>
      <c r="G94"/>
      <c r="H94"/>
      <c r="I94"/>
      <c r="J94"/>
      <c r="K94"/>
      <c r="L94"/>
      <c r="M94"/>
      <c r="N94"/>
      <c r="O94"/>
      <c r="P94"/>
      <c r="Q94"/>
      <c r="R94"/>
      <c r="S94" s="155"/>
    </row>
  </sheetData>
  <sheetProtection algorithmName="SHA-512" hashValue="1dpdAUKCzNy9KfzGGEkwouDV18u5G4LSfSPqF0Aum48qpCcKrfAbQzhmVUdqMNZ6ME8ZZvlzxJbSnG7gtpdlgg==" saltValue="xbf+9Rb2F9CWIuNxaWygXA=="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O24:O31"/>
    <mergeCell ref="P24:P31"/>
    <mergeCell ref="Q24:Q3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M40:M45"/>
    <mergeCell ref="N40:N45"/>
    <mergeCell ref="A46:A50"/>
    <mergeCell ref="B46:B50"/>
    <mergeCell ref="E46:E50"/>
    <mergeCell ref="F46:F50"/>
    <mergeCell ref="G46:G50"/>
    <mergeCell ref="I40:I45"/>
    <mergeCell ref="J40:J45"/>
    <mergeCell ref="K40:K45"/>
    <mergeCell ref="L40:L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1484" priority="1">
      <formula>$D12="No"</formula>
    </cfRule>
  </conditionalFormatting>
  <conditionalFormatting sqref="F12:F91">
    <cfRule type="cellIs" dxfId="1483" priority="10" operator="greaterThan">
      <formula>0</formula>
    </cfRule>
  </conditionalFormatting>
  <conditionalFormatting sqref="G12:G91">
    <cfRule type="cellIs" dxfId="1482" priority="9" operator="greaterThan">
      <formula>0</formula>
    </cfRule>
  </conditionalFormatting>
  <conditionalFormatting sqref="H12:H91">
    <cfRule type="cellIs" dxfId="1481" priority="8" operator="greaterThan">
      <formula>0</formula>
    </cfRule>
  </conditionalFormatting>
  <conditionalFormatting sqref="N12">
    <cfRule type="cellIs" dxfId="1480" priority="45" operator="equal">
      <formula>"Significant Positive"</formula>
    </cfRule>
    <cfRule type="cellIs" dxfId="1479" priority="46" operator="equal">
      <formula>"Neutral"</formula>
    </cfRule>
    <cfRule type="cellIs" dxfId="1478" priority="42" operator="equal">
      <formula>"Minor Negative"</formula>
    </cfRule>
    <cfRule type="cellIs" dxfId="1477" priority="43" operator="equal">
      <formula>"Significant Negative"</formula>
    </cfRule>
    <cfRule type="cellIs" dxfId="1476" priority="44" operator="equal">
      <formula>"Minor Positive"</formula>
    </cfRule>
  </conditionalFormatting>
  <conditionalFormatting sqref="N22">
    <cfRule type="cellIs" dxfId="1475" priority="52" operator="equal">
      <formula>"Significant Positive"</formula>
    </cfRule>
    <cfRule type="cellIs" dxfId="1474" priority="50" operator="equal">
      <formula>"Neutral"</formula>
    </cfRule>
    <cfRule type="cellIs" dxfId="1473" priority="49" operator="equal">
      <formula>"Uncertain"</formula>
    </cfRule>
    <cfRule type="cellIs" dxfId="1472" priority="48" operator="equal">
      <formula>"Minor Negative"</formula>
    </cfRule>
    <cfRule type="cellIs" dxfId="1471" priority="51" operator="equal">
      <formula>"Minor Positive"</formula>
    </cfRule>
    <cfRule type="cellIs" dxfId="1470" priority="47" operator="equal">
      <formula>"Significant Negative"</formula>
    </cfRule>
  </conditionalFormatting>
  <conditionalFormatting sqref="N24">
    <cfRule type="cellIs" dxfId="1469" priority="2" operator="equal">
      <formula>"Significant Negative"</formula>
    </cfRule>
    <cfRule type="cellIs" dxfId="1468" priority="3" operator="equal">
      <formula>"Minor Negative"</formula>
    </cfRule>
    <cfRule type="cellIs" dxfId="1467" priority="4" operator="equal">
      <formula>"Uncertain"</formula>
    </cfRule>
    <cfRule type="cellIs" dxfId="1466" priority="5" operator="equal">
      <formula>"Neutral"</formula>
    </cfRule>
    <cfRule type="cellIs" dxfId="1465" priority="6" operator="equal">
      <formula>"Minor Positive"</formula>
    </cfRule>
    <cfRule type="cellIs" dxfId="1464" priority="7" operator="equal">
      <formula>"Significant Positive"</formula>
    </cfRule>
  </conditionalFormatting>
  <conditionalFormatting sqref="N32">
    <cfRule type="cellIs" dxfId="1463" priority="58" operator="equal">
      <formula>"Significant Positive"</formula>
    </cfRule>
    <cfRule type="cellIs" dxfId="1462" priority="53" operator="equal">
      <formula>"Significant Negative"</formula>
    </cfRule>
    <cfRule type="cellIs" dxfId="1461" priority="54" operator="equal">
      <formula>"Minor Negative"</formula>
    </cfRule>
    <cfRule type="cellIs" dxfId="1460" priority="55" operator="equal">
      <formula>"Uncertain"</formula>
    </cfRule>
    <cfRule type="cellIs" dxfId="1459" priority="56" operator="equal">
      <formula>"Neutral"</formula>
    </cfRule>
    <cfRule type="cellIs" dxfId="1458" priority="57" operator="equal">
      <formula>"Minor Positive"</formula>
    </cfRule>
  </conditionalFormatting>
  <conditionalFormatting sqref="N40">
    <cfRule type="cellIs" dxfId="1457" priority="69" operator="equal">
      <formula>"Minor Positive"</formula>
    </cfRule>
    <cfRule type="cellIs" dxfId="1456" priority="65" operator="equal">
      <formula>"Significant Negative"</formula>
    </cfRule>
    <cfRule type="cellIs" dxfId="1455" priority="66" operator="equal">
      <formula>"Minor Negative"</formula>
    </cfRule>
    <cfRule type="cellIs" dxfId="1454" priority="67" operator="equal">
      <formula>"Uncertain"</formula>
    </cfRule>
    <cfRule type="cellIs" dxfId="1453" priority="70" operator="equal">
      <formula>"Significant Positive"</formula>
    </cfRule>
    <cfRule type="cellIs" dxfId="1452" priority="68" operator="equal">
      <formula>"Neutral"</formula>
    </cfRule>
  </conditionalFormatting>
  <conditionalFormatting sqref="N46">
    <cfRule type="cellIs" dxfId="1451" priority="117" operator="equal">
      <formula>"Minor Positive"</formula>
    </cfRule>
    <cfRule type="cellIs" dxfId="1450" priority="113" operator="equal">
      <formula>"Significant Negative"</formula>
    </cfRule>
    <cfRule type="cellIs" dxfId="1449" priority="114" operator="equal">
      <formula>"Minor Negative"</formula>
    </cfRule>
    <cfRule type="cellIs" dxfId="1448" priority="115" operator="equal">
      <formula>"Uncertain"</formula>
    </cfRule>
    <cfRule type="cellIs" dxfId="1447" priority="116" operator="equal">
      <formula>"Neutral"</formula>
    </cfRule>
    <cfRule type="cellIs" dxfId="1446" priority="118" operator="equal">
      <formula>"Significant Positive"</formula>
    </cfRule>
  </conditionalFormatting>
  <conditionalFormatting sqref="N51">
    <cfRule type="cellIs" dxfId="1445" priority="71" operator="equal">
      <formula>"Significant Negative"</formula>
    </cfRule>
    <cfRule type="cellIs" dxfId="1444" priority="73" operator="equal">
      <formula>"Uncertain"</formula>
    </cfRule>
    <cfRule type="cellIs" dxfId="1443" priority="74" operator="equal">
      <formula>"Neutral"</formula>
    </cfRule>
    <cfRule type="cellIs" dxfId="1442" priority="75" operator="equal">
      <formula>"Minor Positive"</formula>
    </cfRule>
    <cfRule type="cellIs" dxfId="1441" priority="72" operator="equal">
      <formula>"Minor Negative"</formula>
    </cfRule>
    <cfRule type="cellIs" dxfId="1440" priority="76" operator="equal">
      <formula>"Significant Positive"</formula>
    </cfRule>
  </conditionalFormatting>
  <conditionalFormatting sqref="N53">
    <cfRule type="cellIs" dxfId="1439" priority="163" operator="equal">
      <formula>"Minor Negative"</formula>
    </cfRule>
    <cfRule type="cellIs" dxfId="1438" priority="162" operator="equal">
      <formula>"Significant Negative"</formula>
    </cfRule>
    <cfRule type="cellIs" dxfId="1437" priority="164" operator="equal">
      <formula>"Uncertain"</formula>
    </cfRule>
    <cfRule type="cellIs" dxfId="1436" priority="165" operator="equal">
      <formula>"Neutral"</formula>
    </cfRule>
    <cfRule type="cellIs" dxfId="1435" priority="166" operator="equal">
      <formula>"Minor Positive"</formula>
    </cfRule>
    <cfRule type="cellIs" dxfId="1434" priority="167" operator="equal">
      <formula>"Significant Positive"</formula>
    </cfRule>
  </conditionalFormatting>
  <conditionalFormatting sqref="N58">
    <cfRule type="cellIs" dxfId="1433" priority="23" operator="equal">
      <formula>"Uncertain"</formula>
    </cfRule>
    <cfRule type="cellIs" dxfId="1432" priority="24" operator="equal">
      <formula>"Neutral"</formula>
    </cfRule>
    <cfRule type="cellIs" dxfId="1431" priority="25" operator="equal">
      <formula>"Minor Positive"</formula>
    </cfRule>
    <cfRule type="cellIs" dxfId="1430" priority="26" operator="equal">
      <formula>"Significant Positive"</formula>
    </cfRule>
    <cfRule type="cellIs" dxfId="1429" priority="21" operator="equal">
      <formula>"Significant Negative"</formula>
    </cfRule>
    <cfRule type="cellIs" dxfId="1428" priority="22" operator="equal">
      <formula>"Minor Negative"</formula>
    </cfRule>
  </conditionalFormatting>
  <conditionalFormatting sqref="N61">
    <cfRule type="cellIs" dxfId="1427" priority="89" operator="equal">
      <formula>"Significant Negative"</formula>
    </cfRule>
    <cfRule type="cellIs" dxfId="1426" priority="90" operator="equal">
      <formula>"Minor Negative"</formula>
    </cfRule>
    <cfRule type="cellIs" dxfId="1425" priority="91" operator="equal">
      <formula>"Uncertain"</formula>
    </cfRule>
    <cfRule type="cellIs" dxfId="1424" priority="92" operator="equal">
      <formula>"Neutral"</formula>
    </cfRule>
    <cfRule type="cellIs" dxfId="1423" priority="93" operator="equal">
      <formula>"Minor Positive"</formula>
    </cfRule>
    <cfRule type="cellIs" dxfId="1422" priority="94" operator="equal">
      <formula>"Significant Positive"</formula>
    </cfRule>
  </conditionalFormatting>
  <conditionalFormatting sqref="N69">
    <cfRule type="cellIs" dxfId="1421" priority="31" operator="equal">
      <formula>"Minor Positive"</formula>
    </cfRule>
    <cfRule type="cellIs" dxfId="1420" priority="30" operator="equal">
      <formula>"Neutral"</formula>
    </cfRule>
    <cfRule type="cellIs" dxfId="1419" priority="29" operator="equal">
      <formula>"Uncertain"</formula>
    </cfRule>
    <cfRule type="cellIs" dxfId="1418" priority="28" operator="equal">
      <formula>"Minor Negative"</formula>
    </cfRule>
    <cfRule type="cellIs" dxfId="1417" priority="27" operator="equal">
      <formula>"Significant Negative"</formula>
    </cfRule>
    <cfRule type="cellIs" dxfId="1416" priority="32" operator="equal">
      <formula>"Significant Positive"</formula>
    </cfRule>
  </conditionalFormatting>
  <conditionalFormatting sqref="N76">
    <cfRule type="cellIs" dxfId="1415" priority="179" operator="equal">
      <formula>"Significant Positive"</formula>
    </cfRule>
    <cfRule type="cellIs" dxfId="1414" priority="174" operator="equal">
      <formula>"Significant Negative"</formula>
    </cfRule>
    <cfRule type="cellIs" dxfId="1413" priority="175" operator="equal">
      <formula>"Minor Negative"</formula>
    </cfRule>
    <cfRule type="cellIs" dxfId="1412" priority="176" operator="equal">
      <formula>"Uncertain"</formula>
    </cfRule>
    <cfRule type="cellIs" dxfId="1411" priority="177" operator="equal">
      <formula>"Neutral"</formula>
    </cfRule>
    <cfRule type="cellIs" dxfId="1410" priority="178" operator="equal">
      <formula>"Minor Positive"</formula>
    </cfRule>
  </conditionalFormatting>
  <conditionalFormatting sqref="N81">
    <cfRule type="cellIs" dxfId="1409" priority="83" operator="equal">
      <formula>"Significant Negative"</formula>
    </cfRule>
    <cfRule type="cellIs" dxfId="1408" priority="84" operator="equal">
      <formula>"Minor Negative"</formula>
    </cfRule>
    <cfRule type="cellIs" dxfId="1407" priority="85" operator="equal">
      <formula>"Uncertain"</formula>
    </cfRule>
    <cfRule type="cellIs" dxfId="1406" priority="86" operator="equal">
      <formula>"Neutral"</formula>
    </cfRule>
    <cfRule type="cellIs" dxfId="1405" priority="87" operator="equal">
      <formula>"Minor Positive"</formula>
    </cfRule>
    <cfRule type="cellIs" dxfId="1404" priority="88" operator="equal">
      <formula>"Significant Positive"</formula>
    </cfRule>
  </conditionalFormatting>
  <conditionalFormatting sqref="N88">
    <cfRule type="cellIs" dxfId="1403" priority="101" operator="equal">
      <formula>"Significant Negative"</formula>
    </cfRule>
    <cfRule type="cellIs" dxfId="1402" priority="102" operator="equal">
      <formula>"Minor Negative"</formula>
    </cfRule>
    <cfRule type="cellIs" dxfId="1401" priority="103" operator="equal">
      <formula>"Uncertain"</formula>
    </cfRule>
    <cfRule type="cellIs" dxfId="1400" priority="105" operator="equal">
      <formula>"Minor Positive"</formula>
    </cfRule>
    <cfRule type="cellIs" dxfId="1399" priority="106" operator="equal">
      <formula>"Significant Positive"</formula>
    </cfRule>
    <cfRule type="cellIs" dxfId="1398" priority="104" operator="equal">
      <formula>"Neutral"</formula>
    </cfRule>
  </conditionalFormatting>
  <dataValidations count="10">
    <dataValidation type="list" allowBlank="1" showInputMessage="1" showErrorMessage="1" sqref="I12:I91" xr:uid="{75C306CB-5587-4820-86A6-A7F8CFCD5CB9}">
      <formula1>"Direct,Indirect,N/A"</formula1>
    </dataValidation>
    <dataValidation type="list" allowBlank="1" showInputMessage="1" showErrorMessage="1" sqref="J12 J22:J91" xr:uid="{7EBCE1B0-240E-4227-ADED-235DED030059}">
      <formula1>"Low,Medium,High,N/A"</formula1>
    </dataValidation>
    <dataValidation type="list" allowBlank="1" showInputMessage="1" showErrorMessage="1" sqref="K12 K22:K91" xr:uid="{0F3CE62F-9660-4BED-8177-8CB77257288A}">
      <formula1>"Short(&lt;5yrs),Short/Medium,Medium(10yrs),Medium/Long,Long(20+yrs),N/A"</formula1>
    </dataValidation>
    <dataValidation type="list" allowBlank="1" showInputMessage="1" showErrorMessage="1" sqref="L12 L22:L91" xr:uid="{C138E4BA-ED96-4B30-8DF4-70C9169FCEBB}">
      <formula1>"Localised,District-wide,Regional,National,N/A"</formula1>
    </dataValidation>
    <dataValidation type="list" allowBlank="1" showInputMessage="1" showErrorMessage="1" sqref="M12" xr:uid="{2ECE716C-7816-4158-87F5-E0F4389B88D8}">
      <formula1>"Permenant/Irreversible,Permenant/Reversible,Temporary/Irreversible,Temporary/Reversible,N/A"</formula1>
    </dataValidation>
    <dataValidation type="list" allowBlank="1" showInputMessage="1" showErrorMessage="1" sqref="N12 N88:N91 N22:N80" xr:uid="{C4162759-25CB-4B5F-882C-016EC26E4B5A}">
      <formula1>"Significant Positive,Minor Positive,Neutral,Uncertain,Minor Negative,Significant Negative"</formula1>
    </dataValidation>
    <dataValidation type="list" allowBlank="1" showInputMessage="1" showErrorMessage="1" sqref="P88:P91 P69:P75" xr:uid="{591EE6F5-9707-4027-8BC8-CEAF838FEB90}">
      <formula1>"Yes,No"</formula1>
    </dataValidation>
    <dataValidation type="list" allowBlank="1" showInputMessage="1" showErrorMessage="1" sqref="M22:M91" xr:uid="{CE82829C-339E-4025-A845-31F7E54B3D4E}">
      <formula1>"Permanent/Irreversible,Permanant/Reversible,Temporary/Irreversible,Temporary/Reversible,N/A"</formula1>
    </dataValidation>
    <dataValidation type="list" allowBlank="1" showInputMessage="1" showErrorMessage="1" sqref="N81:N87" xr:uid="{89A4C3A6-DD80-42A5-8713-2752035F5AA9}">
      <formula1>"Significant Positive,Minor Positive,Neitral,Uncertain,Minor Negative, Significant Negative"</formula1>
    </dataValidation>
    <dataValidation type="list" allowBlank="1" showInputMessage="1" showErrorMessage="1" sqref="D12:D91" xr:uid="{F78629D5-EBBA-48D1-9DE3-6F40E3BD7D2D}">
      <formula1>"Yes, No"</formula1>
    </dataValidation>
  </dataValidations>
  <pageMargins left="0.7" right="0.7" top="0.75" bottom="0.75" header="0.3" footer="0.3"/>
  <pageSetup orientation="portrait" horizontalDpi="4294967293" verticalDpi="4294967293"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A14DA-4A0C-4A7A-844B-36D1121D35BD}">
  <sheetPr codeName="Sheet14"/>
  <dimension ref="A1:Z94"/>
  <sheetViews>
    <sheetView topLeftCell="C57" zoomScale="60" zoomScaleNormal="60" workbookViewId="0">
      <selection activeCell="AF91" sqref="AF91"/>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4.179687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40.54296875" customWidth="1"/>
    <col min="18" max="18" width="32.81640625" customWidth="1"/>
    <col min="19" max="19" width="35.45312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159</v>
      </c>
      <c r="D1" s="192"/>
      <c r="E1" s="137"/>
      <c r="F1" s="137"/>
      <c r="G1" s="137"/>
      <c r="H1" s="137"/>
      <c r="I1" s="112"/>
      <c r="J1" s="112"/>
      <c r="K1" s="112"/>
      <c r="M1" s="113"/>
      <c r="N1" s="113"/>
      <c r="O1" s="113"/>
    </row>
    <row r="2" spans="1:26" x14ac:dyDescent="0.35">
      <c r="A2" s="74" t="s">
        <v>24</v>
      </c>
      <c r="B2" s="114"/>
      <c r="C2" s="187" t="s">
        <v>393</v>
      </c>
      <c r="D2" s="187"/>
      <c r="E2" s="138"/>
      <c r="F2" s="138"/>
      <c r="G2" s="138"/>
      <c r="H2" s="138"/>
      <c r="M2" s="115"/>
      <c r="N2" s="115"/>
      <c r="O2" s="115"/>
    </row>
    <row r="3" spans="1:26" x14ac:dyDescent="0.35">
      <c r="A3" s="75" t="s">
        <v>25</v>
      </c>
      <c r="B3" s="116"/>
      <c r="C3" s="247" t="s">
        <v>394</v>
      </c>
      <c r="D3" s="247"/>
      <c r="E3" s="138"/>
      <c r="F3" s="138"/>
      <c r="G3" s="138"/>
      <c r="H3" s="138"/>
      <c r="M3" s="115"/>
      <c r="N3" s="115"/>
      <c r="O3" s="115"/>
    </row>
    <row r="4" spans="1:26" ht="17.25" customHeight="1" x14ac:dyDescent="0.35">
      <c r="A4" s="135" t="s">
        <v>26</v>
      </c>
      <c r="B4" s="136"/>
      <c r="C4" s="290" t="s">
        <v>639</v>
      </c>
      <c r="D4" s="290"/>
      <c r="E4" s="134"/>
      <c r="F4" s="134"/>
      <c r="G4" s="134"/>
      <c r="H4" s="134"/>
      <c r="M4" s="115"/>
      <c r="N4" s="115"/>
      <c r="O4" s="115"/>
    </row>
    <row r="5" spans="1:26" ht="17.25" customHeight="1" x14ac:dyDescent="0.35">
      <c r="A5" s="75" t="s">
        <v>27</v>
      </c>
      <c r="B5" s="136"/>
      <c r="C5" s="175">
        <v>0.85</v>
      </c>
      <c r="D5" s="177"/>
      <c r="E5" s="134"/>
      <c r="F5" s="134"/>
      <c r="G5" s="134"/>
      <c r="H5" s="134"/>
      <c r="M5" s="115"/>
      <c r="N5" s="115"/>
      <c r="O5" s="115"/>
    </row>
    <row r="6" spans="1:26" ht="53.15" customHeight="1" x14ac:dyDescent="0.35">
      <c r="A6" s="75" t="s">
        <v>28</v>
      </c>
      <c r="B6" s="136"/>
      <c r="C6" s="175" t="s">
        <v>640</v>
      </c>
      <c r="D6" s="177"/>
      <c r="E6" s="134"/>
      <c r="F6" s="134"/>
      <c r="G6" s="134"/>
      <c r="H6" s="134"/>
      <c r="M6" s="115"/>
      <c r="N6" s="115"/>
      <c r="O6" s="115"/>
    </row>
    <row r="7" spans="1:26" ht="17.25" customHeight="1" x14ac:dyDescent="0.35">
      <c r="A7" s="75" t="s">
        <v>29</v>
      </c>
      <c r="B7" s="136"/>
      <c r="C7" s="175" t="s">
        <v>270</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30" customHeight="1" x14ac:dyDescent="0.35">
      <c r="A12" s="196" t="s">
        <v>68</v>
      </c>
      <c r="B12" s="287" t="s">
        <v>95</v>
      </c>
      <c r="C12" s="119" t="s">
        <v>280</v>
      </c>
      <c r="D12" s="119" t="s">
        <v>289</v>
      </c>
      <c r="E12" s="266" t="s">
        <v>281</v>
      </c>
      <c r="F12" s="260">
        <f ca="1">COUNTIFS(INDIRECT("RAG!$C$"&amp;$V12&amp;":$BB$"&amp;$V12),F$11,RAG!$C$3:$BB$3,$B12)</f>
        <v>0</v>
      </c>
      <c r="G12" s="279">
        <f ca="1">COUNTIFS(INDIRECT("RAG!$C$"&amp;$V12&amp;":$BB$"&amp;$V12),G$11,RAG!$C$3:$BB$3,$B12)</f>
        <v>1</v>
      </c>
      <c r="H12" s="279">
        <f ca="1">COUNTIFS(INDIRECT("RAG!$C$"&amp;$V12&amp;":$BB$"&amp;$V12),H$11,RAG!$C$3:$BB$3,$B12)</f>
        <v>2</v>
      </c>
      <c r="I12" s="295" t="s">
        <v>282</v>
      </c>
      <c r="J12" s="295" t="s">
        <v>335</v>
      </c>
      <c r="K12" s="295" t="s">
        <v>284</v>
      </c>
      <c r="L12" s="295" t="s">
        <v>285</v>
      </c>
      <c r="M12" s="295" t="s">
        <v>286</v>
      </c>
      <c r="N12" s="248" t="s">
        <v>261</v>
      </c>
      <c r="O12" s="246" t="s">
        <v>506</v>
      </c>
      <c r="P12" s="277" t="s">
        <v>289</v>
      </c>
      <c r="Q12" s="249"/>
      <c r="R12" s="249"/>
      <c r="S12" s="293"/>
      <c r="V12" s="237">
        <f>MATCH(C1, RAG!$B$1:B$56, 0)</f>
        <v>31</v>
      </c>
      <c r="Z12" t="str">
        <f>IF(R12&gt;0,B12&amp;":"&amp;R12&amp;"
","")</f>
        <v/>
      </c>
    </row>
    <row r="13" spans="1:26" x14ac:dyDescent="0.35">
      <c r="A13" s="197"/>
      <c r="B13" s="288"/>
      <c r="C13" s="108" t="s">
        <v>288</v>
      </c>
      <c r="D13" s="108" t="s">
        <v>289</v>
      </c>
      <c r="E13" s="266"/>
      <c r="F13" s="260"/>
      <c r="G13" s="260"/>
      <c r="H13" s="260"/>
      <c r="I13" s="296"/>
      <c r="J13" s="296"/>
      <c r="K13" s="296"/>
      <c r="L13" s="296"/>
      <c r="M13" s="296"/>
      <c r="N13" s="266"/>
      <c r="O13" s="187"/>
      <c r="P13" s="278"/>
      <c r="Q13" s="250"/>
      <c r="R13" s="250"/>
      <c r="S13" s="293"/>
      <c r="V13" s="238"/>
    </row>
    <row r="14" spans="1:26" x14ac:dyDescent="0.35">
      <c r="A14" s="197"/>
      <c r="B14" s="288"/>
      <c r="C14" s="108" t="s">
        <v>290</v>
      </c>
      <c r="D14" s="108" t="s">
        <v>289</v>
      </c>
      <c r="E14" s="266"/>
      <c r="F14" s="260"/>
      <c r="G14" s="260"/>
      <c r="H14" s="260"/>
      <c r="I14" s="296"/>
      <c r="J14" s="296"/>
      <c r="K14" s="296"/>
      <c r="L14" s="296"/>
      <c r="M14" s="296"/>
      <c r="N14" s="266"/>
      <c r="O14" s="187"/>
      <c r="P14" s="278"/>
      <c r="Q14" s="250"/>
      <c r="R14" s="250"/>
      <c r="S14" s="293"/>
      <c r="V14" s="238"/>
    </row>
    <row r="15" spans="1:26" x14ac:dyDescent="0.35">
      <c r="A15" s="197"/>
      <c r="B15" s="288"/>
      <c r="C15" s="108" t="s">
        <v>291</v>
      </c>
      <c r="D15" s="108" t="s">
        <v>289</v>
      </c>
      <c r="E15" s="266"/>
      <c r="F15" s="260"/>
      <c r="G15" s="260"/>
      <c r="H15" s="260"/>
      <c r="I15" s="296"/>
      <c r="J15" s="296"/>
      <c r="K15" s="296"/>
      <c r="L15" s="296"/>
      <c r="M15" s="296"/>
      <c r="N15" s="266"/>
      <c r="O15" s="187"/>
      <c r="P15" s="278"/>
      <c r="Q15" s="250"/>
      <c r="R15" s="250"/>
      <c r="S15" s="293"/>
      <c r="V15" s="238"/>
    </row>
    <row r="16" spans="1:26" ht="14.5" customHeight="1" x14ac:dyDescent="0.35">
      <c r="A16" s="197"/>
      <c r="B16" s="288"/>
      <c r="C16" s="108" t="s">
        <v>292</v>
      </c>
      <c r="D16" s="108" t="s">
        <v>281</v>
      </c>
      <c r="E16" s="266"/>
      <c r="F16" s="260"/>
      <c r="G16" s="260"/>
      <c r="H16" s="260"/>
      <c r="I16" s="296"/>
      <c r="J16" s="296"/>
      <c r="K16" s="296"/>
      <c r="L16" s="296"/>
      <c r="M16" s="296"/>
      <c r="N16" s="266"/>
      <c r="O16" s="187"/>
      <c r="P16" s="278"/>
      <c r="Q16" s="250"/>
      <c r="R16" s="250"/>
      <c r="S16" s="293"/>
      <c r="V16" s="238"/>
    </row>
    <row r="17" spans="1:26" x14ac:dyDescent="0.35">
      <c r="A17" s="197"/>
      <c r="B17" s="288"/>
      <c r="C17" s="108" t="s">
        <v>293</v>
      </c>
      <c r="D17" s="108" t="s">
        <v>281</v>
      </c>
      <c r="E17" s="266"/>
      <c r="F17" s="260"/>
      <c r="G17" s="260"/>
      <c r="H17" s="260"/>
      <c r="I17" s="296"/>
      <c r="J17" s="296"/>
      <c r="K17" s="296"/>
      <c r="L17" s="296"/>
      <c r="M17" s="296"/>
      <c r="N17" s="266"/>
      <c r="O17" s="187"/>
      <c r="P17" s="278"/>
      <c r="Q17" s="250"/>
      <c r="R17" s="250"/>
      <c r="S17" s="293"/>
      <c r="V17" s="238"/>
    </row>
    <row r="18" spans="1:26" ht="14.5" customHeight="1" x14ac:dyDescent="0.35">
      <c r="A18" s="197"/>
      <c r="B18" s="288"/>
      <c r="C18" s="108" t="s">
        <v>294</v>
      </c>
      <c r="D18" s="108" t="s">
        <v>281</v>
      </c>
      <c r="E18" s="266"/>
      <c r="F18" s="260"/>
      <c r="G18" s="260"/>
      <c r="H18" s="260"/>
      <c r="I18" s="296"/>
      <c r="J18" s="296"/>
      <c r="K18" s="296"/>
      <c r="L18" s="296"/>
      <c r="M18" s="296"/>
      <c r="N18" s="266"/>
      <c r="O18" s="187"/>
      <c r="P18" s="278"/>
      <c r="Q18" s="250"/>
      <c r="R18" s="250"/>
      <c r="S18" s="293"/>
      <c r="V18" s="238"/>
    </row>
    <row r="19" spans="1:26" x14ac:dyDescent="0.35">
      <c r="A19" s="197"/>
      <c r="B19" s="288"/>
      <c r="C19" s="108" t="s">
        <v>295</v>
      </c>
      <c r="D19" s="108" t="s">
        <v>289</v>
      </c>
      <c r="E19" s="266"/>
      <c r="F19" s="260"/>
      <c r="G19" s="260"/>
      <c r="H19" s="260"/>
      <c r="I19" s="296"/>
      <c r="J19" s="296"/>
      <c r="K19" s="296"/>
      <c r="L19" s="296"/>
      <c r="M19" s="296"/>
      <c r="N19" s="266"/>
      <c r="O19" s="187"/>
      <c r="P19" s="278"/>
      <c r="Q19" s="250"/>
      <c r="R19" s="250"/>
      <c r="S19" s="293"/>
      <c r="V19" s="238"/>
    </row>
    <row r="20" spans="1:26" ht="29" x14ac:dyDescent="0.35">
      <c r="A20" s="197"/>
      <c r="B20" s="288"/>
      <c r="C20" s="108" t="s">
        <v>296</v>
      </c>
      <c r="D20" s="108" t="s">
        <v>289</v>
      </c>
      <c r="E20" s="266"/>
      <c r="F20" s="260"/>
      <c r="G20" s="260"/>
      <c r="H20" s="260"/>
      <c r="I20" s="296"/>
      <c r="J20" s="296"/>
      <c r="K20" s="296"/>
      <c r="L20" s="296"/>
      <c r="M20" s="296"/>
      <c r="N20" s="266"/>
      <c r="O20" s="187"/>
      <c r="P20" s="278"/>
      <c r="Q20" s="250"/>
      <c r="R20" s="250"/>
      <c r="S20" s="293"/>
      <c r="V20" s="238"/>
    </row>
    <row r="21" spans="1:26" ht="15" thickBot="1" x14ac:dyDescent="0.4">
      <c r="A21" s="198"/>
      <c r="B21" s="289"/>
      <c r="C21" s="121" t="s">
        <v>297</v>
      </c>
      <c r="D21" s="108" t="s">
        <v>289</v>
      </c>
      <c r="E21" s="267"/>
      <c r="F21" s="261"/>
      <c r="G21" s="261"/>
      <c r="H21" s="261"/>
      <c r="I21" s="297"/>
      <c r="J21" s="297"/>
      <c r="K21" s="297"/>
      <c r="L21" s="297"/>
      <c r="M21" s="297"/>
      <c r="N21" s="267"/>
      <c r="O21" s="247"/>
      <c r="P21" s="279"/>
      <c r="Q21" s="251"/>
      <c r="R21" s="251"/>
      <c r="S21" s="293"/>
      <c r="V21" s="252"/>
    </row>
    <row r="22" spans="1:26" ht="39" customHeight="1" x14ac:dyDescent="0.35">
      <c r="A22" s="199" t="s">
        <v>71</v>
      </c>
      <c r="B22" s="240" t="s">
        <v>96</v>
      </c>
      <c r="C22" s="119" t="s">
        <v>298</v>
      </c>
      <c r="D22" s="119" t="s">
        <v>281</v>
      </c>
      <c r="E22" s="265" t="s">
        <v>281</v>
      </c>
      <c r="F22" s="259">
        <f ca="1">COUNTIFS(INDIRECT("RAG!$C$"&amp;$V12&amp;":$BB$"&amp;$V12),F$11,RAG!$C$3:$BB$3,$B22)</f>
        <v>2</v>
      </c>
      <c r="G22" s="259">
        <f ca="1">COUNTIFS(INDIRECT("RAG!$C$"&amp;$V12&amp;":$BB$"&amp;$V12),G$11,RAG!$C$3:$BB$3,$B22)</f>
        <v>0</v>
      </c>
      <c r="H22" s="259">
        <f ca="1">COUNTIFS(INDIRECT("RAG!$C$"&amp;$V12&amp;":$BB$"&amp;$V12),H$11,RAG!$C$3:$BB$3,$B22)</f>
        <v>0</v>
      </c>
      <c r="I22" s="295" t="s">
        <v>282</v>
      </c>
      <c r="J22" s="265" t="s">
        <v>335</v>
      </c>
      <c r="K22" s="265" t="s">
        <v>299</v>
      </c>
      <c r="L22" s="265" t="s">
        <v>285</v>
      </c>
      <c r="M22" s="265" t="s">
        <v>286</v>
      </c>
      <c r="N22" s="231" t="s">
        <v>261</v>
      </c>
      <c r="O22" s="246" t="s">
        <v>395</v>
      </c>
      <c r="P22" s="277" t="s">
        <v>289</v>
      </c>
      <c r="Q22" s="249"/>
      <c r="R22" s="249"/>
      <c r="S22" s="293"/>
      <c r="V22" s="237"/>
      <c r="Z22" t="str">
        <f>IF(R22&gt;0,B22&amp;":"&amp;R22&amp;"
","")</f>
        <v/>
      </c>
    </row>
    <row r="23" spans="1:26" ht="74.5" customHeight="1" thickBot="1" x14ac:dyDescent="0.4">
      <c r="A23" s="200"/>
      <c r="B23" s="242"/>
      <c r="C23" s="121" t="s">
        <v>301</v>
      </c>
      <c r="D23" s="108" t="s">
        <v>289</v>
      </c>
      <c r="E23" s="267"/>
      <c r="F23" s="261"/>
      <c r="G23" s="261"/>
      <c r="H23" s="261"/>
      <c r="I23" s="296"/>
      <c r="J23" s="267"/>
      <c r="K23" s="267"/>
      <c r="L23" s="267"/>
      <c r="M23" s="267"/>
      <c r="N23" s="248"/>
      <c r="O23" s="247"/>
      <c r="P23" s="279"/>
      <c r="Q23" s="251"/>
      <c r="R23" s="251"/>
      <c r="S23" s="293"/>
      <c r="V23" s="252"/>
    </row>
    <row r="24" spans="1:26" ht="72.5" x14ac:dyDescent="0.35">
      <c r="A24" s="196" t="s">
        <v>72</v>
      </c>
      <c r="B24" s="240" t="s">
        <v>97</v>
      </c>
      <c r="C24" s="122" t="s">
        <v>302</v>
      </c>
      <c r="D24" s="119" t="s">
        <v>281</v>
      </c>
      <c r="E24" s="253" t="s">
        <v>281</v>
      </c>
      <c r="F24" s="240">
        <f ca="1">COUNTIFS(INDIRECT("RAG!$C$"&amp;$V12&amp;":$BB$"&amp;$V12),F$11,RAG!$C$3:$BB$3,$B24)</f>
        <v>0</v>
      </c>
      <c r="G24" s="240">
        <f ca="1">COUNTIFS(INDIRECT("RAG!$C$"&amp;$V12&amp;":$BB$"&amp;$V12),G$11,RAG!$C$3:$BB$3,$B24)</f>
        <v>2</v>
      </c>
      <c r="H24" s="240">
        <f ca="1">COUNTIFS(INDIRECT("RAG!$C$"&amp;$V12&amp;":$BB$"&amp;$V12),H$11,RAG!$C$3:$BB$3,$B24)</f>
        <v>4</v>
      </c>
      <c r="I24" s="265" t="s">
        <v>282</v>
      </c>
      <c r="J24" s="265" t="s">
        <v>335</v>
      </c>
      <c r="K24" s="265" t="s">
        <v>284</v>
      </c>
      <c r="L24" s="265" t="s">
        <v>285</v>
      </c>
      <c r="M24" s="265" t="s">
        <v>286</v>
      </c>
      <c r="N24" s="231" t="s">
        <v>261</v>
      </c>
      <c r="O24" s="246" t="s">
        <v>716</v>
      </c>
      <c r="P24" s="277" t="s">
        <v>281</v>
      </c>
      <c r="Q24" s="249"/>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66"/>
      <c r="J25" s="266"/>
      <c r="K25" s="266"/>
      <c r="L25" s="266"/>
      <c r="M25" s="266"/>
      <c r="N25" s="232"/>
      <c r="O25" s="187"/>
      <c r="P25" s="278"/>
      <c r="Q25" s="250"/>
      <c r="R25" s="235"/>
      <c r="S25" s="293"/>
      <c r="V25" s="238"/>
    </row>
    <row r="26" spans="1:26" x14ac:dyDescent="0.35">
      <c r="A26" s="197"/>
      <c r="B26" s="241"/>
      <c r="C26" s="81" t="s">
        <v>304</v>
      </c>
      <c r="D26" s="108" t="s">
        <v>281</v>
      </c>
      <c r="E26" s="254"/>
      <c r="F26" s="241"/>
      <c r="G26" s="241"/>
      <c r="H26" s="241"/>
      <c r="I26" s="266"/>
      <c r="J26" s="266"/>
      <c r="K26" s="266"/>
      <c r="L26" s="266"/>
      <c r="M26" s="266"/>
      <c r="N26" s="232"/>
      <c r="O26" s="187"/>
      <c r="P26" s="278"/>
      <c r="Q26" s="250"/>
      <c r="R26" s="235"/>
      <c r="S26" s="293"/>
      <c r="V26" s="238"/>
    </row>
    <row r="27" spans="1:26" x14ac:dyDescent="0.35">
      <c r="A27" s="197"/>
      <c r="B27" s="241"/>
      <c r="C27" s="81" t="s">
        <v>305</v>
      </c>
      <c r="D27" s="108" t="s">
        <v>289</v>
      </c>
      <c r="E27" s="254"/>
      <c r="F27" s="241"/>
      <c r="G27" s="241"/>
      <c r="H27" s="241"/>
      <c r="I27" s="266"/>
      <c r="J27" s="266"/>
      <c r="K27" s="266"/>
      <c r="L27" s="266"/>
      <c r="M27" s="266"/>
      <c r="N27" s="232"/>
      <c r="O27" s="187"/>
      <c r="P27" s="278"/>
      <c r="Q27" s="250"/>
      <c r="R27" s="235"/>
      <c r="S27" s="293"/>
      <c r="V27" s="238"/>
    </row>
    <row r="28" spans="1:26" x14ac:dyDescent="0.35">
      <c r="A28" s="197"/>
      <c r="B28" s="241"/>
      <c r="C28" s="81" t="s">
        <v>306</v>
      </c>
      <c r="D28" s="108" t="s">
        <v>289</v>
      </c>
      <c r="E28" s="254"/>
      <c r="F28" s="241"/>
      <c r="G28" s="241"/>
      <c r="H28" s="241"/>
      <c r="I28" s="266"/>
      <c r="J28" s="266"/>
      <c r="K28" s="266"/>
      <c r="L28" s="266"/>
      <c r="M28" s="266"/>
      <c r="N28" s="232"/>
      <c r="O28" s="187"/>
      <c r="P28" s="278"/>
      <c r="Q28" s="250"/>
      <c r="R28" s="235"/>
      <c r="S28" s="293"/>
      <c r="V28" s="238"/>
    </row>
    <row r="29" spans="1:26" ht="29" x14ac:dyDescent="0.35">
      <c r="A29" s="197"/>
      <c r="B29" s="241"/>
      <c r="C29" s="81" t="s">
        <v>307</v>
      </c>
      <c r="D29" s="108" t="s">
        <v>289</v>
      </c>
      <c r="E29" s="254"/>
      <c r="F29" s="241"/>
      <c r="G29" s="241"/>
      <c r="H29" s="241"/>
      <c r="I29" s="266"/>
      <c r="J29" s="266"/>
      <c r="K29" s="266"/>
      <c r="L29" s="266"/>
      <c r="M29" s="266"/>
      <c r="N29" s="232"/>
      <c r="O29" s="187"/>
      <c r="P29" s="278"/>
      <c r="Q29" s="250"/>
      <c r="R29" s="235"/>
      <c r="S29" s="293"/>
      <c r="V29" s="238"/>
    </row>
    <row r="30" spans="1:26" x14ac:dyDescent="0.35">
      <c r="A30" s="197"/>
      <c r="B30" s="241"/>
      <c r="C30" s="81" t="s">
        <v>308</v>
      </c>
      <c r="D30" s="108" t="s">
        <v>289</v>
      </c>
      <c r="E30" s="254"/>
      <c r="F30" s="241"/>
      <c r="G30" s="241"/>
      <c r="H30" s="241"/>
      <c r="I30" s="266"/>
      <c r="J30" s="266"/>
      <c r="K30" s="266"/>
      <c r="L30" s="266"/>
      <c r="M30" s="266"/>
      <c r="N30" s="232"/>
      <c r="O30" s="187"/>
      <c r="P30" s="278"/>
      <c r="Q30" s="250"/>
      <c r="R30" s="235"/>
      <c r="S30" s="293"/>
      <c r="V30" s="238"/>
    </row>
    <row r="31" spans="1:26" ht="29.5" thickBot="1" x14ac:dyDescent="0.4">
      <c r="A31" s="198"/>
      <c r="B31" s="242"/>
      <c r="C31" s="123" t="s">
        <v>309</v>
      </c>
      <c r="D31" s="108" t="s">
        <v>289</v>
      </c>
      <c r="E31" s="255"/>
      <c r="F31" s="242"/>
      <c r="G31" s="242"/>
      <c r="H31" s="242"/>
      <c r="I31" s="267"/>
      <c r="J31" s="267"/>
      <c r="K31" s="267"/>
      <c r="L31" s="267"/>
      <c r="M31" s="267"/>
      <c r="N31" s="248"/>
      <c r="O31" s="247"/>
      <c r="P31" s="279"/>
      <c r="Q31" s="251"/>
      <c r="R31" s="258"/>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0</v>
      </c>
      <c r="H32" s="240">
        <f ca="1">COUNTIFS(INDIRECT("RAG!$C$"&amp;$V12&amp;":$BB$"&amp;$V12),H$11,RAG!$C$3:$BB$3,$B32)</f>
        <v>4</v>
      </c>
      <c r="I32" s="231" t="s">
        <v>282</v>
      </c>
      <c r="J32" s="231" t="s">
        <v>335</v>
      </c>
      <c r="K32" s="231" t="s">
        <v>284</v>
      </c>
      <c r="L32" s="231" t="s">
        <v>285</v>
      </c>
      <c r="M32" s="231" t="s">
        <v>286</v>
      </c>
      <c r="N32" s="231" t="s">
        <v>261</v>
      </c>
      <c r="O32" s="246" t="s">
        <v>396</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32"/>
      <c r="J33" s="232"/>
      <c r="K33" s="232"/>
      <c r="L33" s="232"/>
      <c r="M33" s="232"/>
      <c r="N33" s="232"/>
      <c r="O33" s="187"/>
      <c r="P33" s="278"/>
      <c r="Q33" s="235"/>
      <c r="R33" s="235"/>
      <c r="S33" s="293"/>
      <c r="V33" s="238"/>
    </row>
    <row r="34" spans="1:26" x14ac:dyDescent="0.35">
      <c r="A34" s="197"/>
      <c r="B34" s="241"/>
      <c r="C34" s="125" t="s">
        <v>314</v>
      </c>
      <c r="D34" s="108" t="s">
        <v>281</v>
      </c>
      <c r="E34" s="254"/>
      <c r="F34" s="241"/>
      <c r="G34" s="241"/>
      <c r="H34" s="241"/>
      <c r="I34" s="232"/>
      <c r="J34" s="232"/>
      <c r="K34" s="232"/>
      <c r="L34" s="232"/>
      <c r="M34" s="232"/>
      <c r="N34" s="232"/>
      <c r="O34" s="187"/>
      <c r="P34" s="278"/>
      <c r="Q34" s="235"/>
      <c r="R34" s="235"/>
      <c r="S34" s="293"/>
      <c r="V34" s="238"/>
    </row>
    <row r="35" spans="1:26" ht="30" customHeight="1" x14ac:dyDescent="0.35">
      <c r="A35" s="197"/>
      <c r="B35" s="241"/>
      <c r="C35" s="125" t="s">
        <v>315</v>
      </c>
      <c r="D35" s="108" t="s">
        <v>289</v>
      </c>
      <c r="E35" s="254"/>
      <c r="F35" s="241"/>
      <c r="G35" s="241"/>
      <c r="H35" s="241"/>
      <c r="I35" s="232"/>
      <c r="J35" s="232"/>
      <c r="K35" s="232"/>
      <c r="L35" s="232"/>
      <c r="M35" s="232"/>
      <c r="N35" s="232"/>
      <c r="O35" s="187"/>
      <c r="P35" s="278"/>
      <c r="Q35" s="235"/>
      <c r="R35" s="235"/>
      <c r="S35" s="293"/>
      <c r="V35" s="238"/>
    </row>
    <row r="36" spans="1:26" x14ac:dyDescent="0.35">
      <c r="A36" s="197"/>
      <c r="B36" s="241"/>
      <c r="C36" s="125" t="s">
        <v>316</v>
      </c>
      <c r="D36" s="108" t="s">
        <v>281</v>
      </c>
      <c r="E36" s="254"/>
      <c r="F36" s="241"/>
      <c r="G36" s="241"/>
      <c r="H36" s="241"/>
      <c r="I36" s="232"/>
      <c r="J36" s="232"/>
      <c r="K36" s="232"/>
      <c r="L36" s="232"/>
      <c r="M36" s="232"/>
      <c r="N36" s="232"/>
      <c r="O36" s="187"/>
      <c r="P36" s="278"/>
      <c r="Q36" s="235"/>
      <c r="R36" s="235"/>
      <c r="S36" s="293"/>
      <c r="V36" s="238"/>
    </row>
    <row r="37" spans="1:26" x14ac:dyDescent="0.35">
      <c r="A37" s="197"/>
      <c r="B37" s="241"/>
      <c r="C37" s="125" t="s">
        <v>317</v>
      </c>
      <c r="D37" s="108" t="s">
        <v>289</v>
      </c>
      <c r="E37" s="254"/>
      <c r="F37" s="241"/>
      <c r="G37" s="241"/>
      <c r="H37" s="241"/>
      <c r="I37" s="232"/>
      <c r="J37" s="232"/>
      <c r="K37" s="232"/>
      <c r="L37" s="232"/>
      <c r="M37" s="232"/>
      <c r="N37" s="232"/>
      <c r="O37" s="187"/>
      <c r="P37" s="278"/>
      <c r="Q37" s="235"/>
      <c r="R37" s="235"/>
      <c r="S37" s="293"/>
      <c r="V37" s="238"/>
    </row>
    <row r="38" spans="1:26" x14ac:dyDescent="0.35">
      <c r="A38" s="197"/>
      <c r="B38" s="241"/>
      <c r="C38" s="125" t="s">
        <v>318</v>
      </c>
      <c r="D38" s="108" t="s">
        <v>289</v>
      </c>
      <c r="E38" s="254"/>
      <c r="F38" s="241"/>
      <c r="G38" s="241"/>
      <c r="H38" s="241"/>
      <c r="I38" s="232"/>
      <c r="J38" s="232"/>
      <c r="K38" s="232"/>
      <c r="L38" s="232"/>
      <c r="M38" s="232"/>
      <c r="N38" s="232"/>
      <c r="O38" s="187"/>
      <c r="P38" s="278"/>
      <c r="Q38" s="235"/>
      <c r="R38" s="235"/>
      <c r="S38" s="293"/>
      <c r="V38" s="238"/>
    </row>
    <row r="39" spans="1:26" ht="15" thickBot="1" x14ac:dyDescent="0.4">
      <c r="A39" s="198"/>
      <c r="B39" s="242"/>
      <c r="C39" s="126" t="s">
        <v>319</v>
      </c>
      <c r="D39" s="108" t="s">
        <v>289</v>
      </c>
      <c r="E39" s="255"/>
      <c r="F39" s="242"/>
      <c r="G39" s="242"/>
      <c r="H39" s="242"/>
      <c r="I39" s="248"/>
      <c r="J39" s="248"/>
      <c r="K39" s="248"/>
      <c r="L39" s="248"/>
      <c r="M39" s="248"/>
      <c r="N39" s="248"/>
      <c r="O39" s="247"/>
      <c r="P39" s="279"/>
      <c r="Q39" s="258"/>
      <c r="R39" s="258"/>
      <c r="S39" s="293"/>
      <c r="V39" s="252"/>
    </row>
    <row r="40" spans="1:26" ht="15" customHeight="1" x14ac:dyDescent="0.35">
      <c r="A40" s="196" t="s">
        <v>77</v>
      </c>
      <c r="B40" s="240" t="s">
        <v>99</v>
      </c>
      <c r="C40" s="122" t="s">
        <v>320</v>
      </c>
      <c r="D40" s="119" t="s">
        <v>281</v>
      </c>
      <c r="E40" s="253" t="s">
        <v>281</v>
      </c>
      <c r="F40" s="240">
        <f ca="1">COUNTIFS(INDIRECT("RAG!$C$"&amp;$V12&amp;":$BB$"&amp;$V12),F$11,RAG!$C$3:$BB$3,$B40)</f>
        <v>0</v>
      </c>
      <c r="G40" s="240">
        <f ca="1">COUNTIFS(INDIRECT("RAG!$C$"&amp;$V12&amp;":$BB$"&amp;$V12),G$11,RAG!$C$3:$BB$3,$B40)</f>
        <v>1</v>
      </c>
      <c r="H40" s="240">
        <f ca="1">COUNTIFS(INDIRECT("RAG!$C$"&amp;$V12&amp;":$BB$"&amp;$V12),H$11,RAG!$C$3:$BB$3,$B40)</f>
        <v>1</v>
      </c>
      <c r="I40" s="231" t="s">
        <v>282</v>
      </c>
      <c r="J40" s="231" t="s">
        <v>335</v>
      </c>
      <c r="K40" s="231" t="s">
        <v>321</v>
      </c>
      <c r="L40" s="231" t="s">
        <v>285</v>
      </c>
      <c r="M40" s="231" t="s">
        <v>286</v>
      </c>
      <c r="N40" s="231" t="s">
        <v>261</v>
      </c>
      <c r="O40" s="246" t="s">
        <v>901</v>
      </c>
      <c r="P40" s="231" t="s">
        <v>281</v>
      </c>
      <c r="Q40" s="234"/>
      <c r="R40" s="234" t="s">
        <v>757</v>
      </c>
      <c r="S40" s="293"/>
      <c r="V40" s="237"/>
      <c r="Z40" t="str">
        <f>IF(R40&gt;0,B40&amp;":"&amp;R40&amp;"
","")</f>
        <v xml:space="preserve">IIA5:Local Plan Policy HO5 Genuinely Affordable Housing requires sites over 10 units to provide 35-50% affordable housing, where possible.
</v>
      </c>
    </row>
    <row r="41" spans="1:26" ht="29" x14ac:dyDescent="0.35">
      <c r="A41" s="197"/>
      <c r="B41" s="241"/>
      <c r="C41" s="81" t="s">
        <v>322</v>
      </c>
      <c r="D41" s="108" t="s">
        <v>289</v>
      </c>
      <c r="E41" s="254"/>
      <c r="F41" s="241"/>
      <c r="G41" s="241"/>
      <c r="H41" s="241"/>
      <c r="I41" s="232"/>
      <c r="J41" s="232"/>
      <c r="K41" s="232"/>
      <c r="L41" s="232"/>
      <c r="M41" s="232"/>
      <c r="N41" s="232"/>
      <c r="O41" s="187"/>
      <c r="P41" s="232"/>
      <c r="Q41" s="235"/>
      <c r="R41" s="235"/>
      <c r="S41" s="293"/>
      <c r="V41" s="238"/>
    </row>
    <row r="42" spans="1:26" x14ac:dyDescent="0.35">
      <c r="A42" s="197"/>
      <c r="B42" s="241"/>
      <c r="C42" s="81" t="s">
        <v>323</v>
      </c>
      <c r="D42" s="108" t="s">
        <v>281</v>
      </c>
      <c r="E42" s="254"/>
      <c r="F42" s="241"/>
      <c r="G42" s="241"/>
      <c r="H42" s="241"/>
      <c r="I42" s="232"/>
      <c r="J42" s="232"/>
      <c r="K42" s="232"/>
      <c r="L42" s="232"/>
      <c r="M42" s="232"/>
      <c r="N42" s="232"/>
      <c r="O42" s="187"/>
      <c r="P42" s="232"/>
      <c r="Q42" s="235"/>
      <c r="R42" s="235"/>
      <c r="S42" s="293"/>
      <c r="V42" s="238"/>
    </row>
    <row r="43" spans="1:26" ht="29" x14ac:dyDescent="0.35">
      <c r="A43" s="197"/>
      <c r="B43" s="241"/>
      <c r="C43" s="81" t="s">
        <v>324</v>
      </c>
      <c r="D43" s="108" t="s">
        <v>289</v>
      </c>
      <c r="E43" s="254"/>
      <c r="F43" s="241"/>
      <c r="G43" s="241"/>
      <c r="H43" s="241"/>
      <c r="I43" s="232"/>
      <c r="J43" s="232"/>
      <c r="K43" s="232"/>
      <c r="L43" s="232"/>
      <c r="M43" s="232"/>
      <c r="N43" s="232"/>
      <c r="O43" s="187"/>
      <c r="P43" s="232"/>
      <c r="Q43" s="235"/>
      <c r="R43" s="235"/>
      <c r="S43" s="293"/>
      <c r="V43" s="238"/>
    </row>
    <row r="44" spans="1:26" ht="43.5" x14ac:dyDescent="0.35">
      <c r="A44" s="197"/>
      <c r="B44" s="241"/>
      <c r="C44" s="81" t="s">
        <v>325</v>
      </c>
      <c r="D44" s="108" t="s">
        <v>289</v>
      </c>
      <c r="E44" s="254"/>
      <c r="F44" s="241"/>
      <c r="G44" s="241"/>
      <c r="H44" s="241"/>
      <c r="I44" s="232"/>
      <c r="J44" s="232"/>
      <c r="K44" s="232"/>
      <c r="L44" s="232"/>
      <c r="M44" s="232"/>
      <c r="N44" s="232"/>
      <c r="O44" s="187"/>
      <c r="P44" s="232"/>
      <c r="Q44" s="235"/>
      <c r="R44" s="235"/>
      <c r="S44" s="293"/>
      <c r="V44" s="238"/>
    </row>
    <row r="45" spans="1:26" ht="29.5" thickBot="1" x14ac:dyDescent="0.4">
      <c r="A45" s="198"/>
      <c r="B45" s="242"/>
      <c r="C45" s="123" t="s">
        <v>326</v>
      </c>
      <c r="D45" s="108" t="s">
        <v>289</v>
      </c>
      <c r="E45" s="255"/>
      <c r="F45" s="242"/>
      <c r="G45" s="242"/>
      <c r="H45" s="242"/>
      <c r="I45" s="248"/>
      <c r="J45" s="248"/>
      <c r="K45" s="248"/>
      <c r="L45" s="248"/>
      <c r="M45" s="248"/>
      <c r="N45" s="248"/>
      <c r="O45" s="247"/>
      <c r="P45" s="248"/>
      <c r="Q45" s="258"/>
      <c r="R45" s="258"/>
      <c r="S45" s="293"/>
      <c r="V45" s="252"/>
    </row>
    <row r="46" spans="1:26" ht="29" x14ac:dyDescent="0.35">
      <c r="A46" s="196" t="s">
        <v>80</v>
      </c>
      <c r="B46" s="240" t="s">
        <v>100</v>
      </c>
      <c r="C46" s="122" t="s">
        <v>327</v>
      </c>
      <c r="D46" s="119" t="s">
        <v>281</v>
      </c>
      <c r="E46" s="253" t="s">
        <v>281</v>
      </c>
      <c r="F46" s="240">
        <f ca="1">COUNTIFS(INDIRECT("RAG!$C$"&amp;$V12&amp;":$BB$"&amp;$V12),F$11,RAG!$C$3:$BB$3,$B46)</f>
        <v>1</v>
      </c>
      <c r="G46" s="240">
        <f ca="1">COUNTIFS(INDIRECT("RAG!$C$"&amp;$V12&amp;":$BB$"&amp;$V12),G$11,RAG!$C$3:$BB$3,$B46)</f>
        <v>2</v>
      </c>
      <c r="H46" s="240">
        <f ca="1">COUNTIFS(INDIRECT("RAG!$C$"&amp;$V12&amp;":$BB$"&amp;$V12),H$11,RAG!$C$3:$BB$3,$B46)</f>
        <v>4</v>
      </c>
      <c r="I46" s="231" t="s">
        <v>282</v>
      </c>
      <c r="J46" s="231" t="s">
        <v>335</v>
      </c>
      <c r="K46" s="231" t="s">
        <v>284</v>
      </c>
      <c r="L46" s="231" t="s">
        <v>285</v>
      </c>
      <c r="M46" s="231" t="s">
        <v>286</v>
      </c>
      <c r="N46" s="231" t="s">
        <v>261</v>
      </c>
      <c r="O46" s="246" t="s">
        <v>557</v>
      </c>
      <c r="P46" s="277" t="s">
        <v>289</v>
      </c>
      <c r="Q46" s="234"/>
      <c r="R46" s="234" t="s">
        <v>312</v>
      </c>
      <c r="S46" s="293"/>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54"/>
      <c r="F47" s="241"/>
      <c r="G47" s="241"/>
      <c r="H47" s="241"/>
      <c r="I47" s="232"/>
      <c r="J47" s="232"/>
      <c r="K47" s="232"/>
      <c r="L47" s="232"/>
      <c r="M47" s="232"/>
      <c r="N47" s="232"/>
      <c r="O47" s="187"/>
      <c r="P47" s="278"/>
      <c r="Q47" s="235"/>
      <c r="R47" s="235"/>
      <c r="S47" s="293"/>
      <c r="V47" s="238"/>
    </row>
    <row r="48" spans="1:26" x14ac:dyDescent="0.35">
      <c r="A48" s="197"/>
      <c r="B48" s="241"/>
      <c r="C48" s="81" t="s">
        <v>329</v>
      </c>
      <c r="D48" s="108" t="s">
        <v>281</v>
      </c>
      <c r="E48" s="254"/>
      <c r="F48" s="241"/>
      <c r="G48" s="241"/>
      <c r="H48" s="241"/>
      <c r="I48" s="232"/>
      <c r="J48" s="232"/>
      <c r="K48" s="232"/>
      <c r="L48" s="232"/>
      <c r="M48" s="232"/>
      <c r="N48" s="232"/>
      <c r="O48" s="187"/>
      <c r="P48" s="278"/>
      <c r="Q48" s="235"/>
      <c r="R48" s="235"/>
      <c r="S48" s="293"/>
      <c r="V48" s="238"/>
    </row>
    <row r="49" spans="1:26" ht="14.5" customHeight="1" x14ac:dyDescent="0.35">
      <c r="A49" s="197"/>
      <c r="B49" s="241"/>
      <c r="C49" s="81" t="s">
        <v>330</v>
      </c>
      <c r="D49" s="108" t="s">
        <v>289</v>
      </c>
      <c r="E49" s="254"/>
      <c r="F49" s="241"/>
      <c r="G49" s="241"/>
      <c r="H49" s="241"/>
      <c r="I49" s="232"/>
      <c r="J49" s="232"/>
      <c r="K49" s="232"/>
      <c r="L49" s="232"/>
      <c r="M49" s="232"/>
      <c r="N49" s="232"/>
      <c r="O49" s="187"/>
      <c r="P49" s="278"/>
      <c r="Q49" s="235"/>
      <c r="R49" s="235"/>
      <c r="S49" s="293"/>
      <c r="V49" s="238"/>
    </row>
    <row r="50" spans="1:26" ht="92.5" customHeight="1" thickBot="1" x14ac:dyDescent="0.4">
      <c r="A50" s="198"/>
      <c r="B50" s="242"/>
      <c r="C50" s="123" t="s">
        <v>331</v>
      </c>
      <c r="D50" s="108" t="s">
        <v>289</v>
      </c>
      <c r="E50" s="255"/>
      <c r="F50" s="242"/>
      <c r="G50" s="242"/>
      <c r="H50" s="242"/>
      <c r="I50" s="248"/>
      <c r="J50" s="248"/>
      <c r="K50" s="248"/>
      <c r="L50" s="248"/>
      <c r="M50" s="248"/>
      <c r="N50" s="248"/>
      <c r="O50" s="247"/>
      <c r="P50" s="279"/>
      <c r="Q50" s="258"/>
      <c r="R50" s="258"/>
      <c r="S50" s="293"/>
      <c r="V50" s="252"/>
    </row>
    <row r="51" spans="1:26" ht="43.5" customHeight="1" x14ac:dyDescent="0.35">
      <c r="A51" s="196" t="s">
        <v>81</v>
      </c>
      <c r="B51" s="240" t="s">
        <v>101</v>
      </c>
      <c r="C51" s="122" t="s">
        <v>332</v>
      </c>
      <c r="D51" s="119" t="s">
        <v>281</v>
      </c>
      <c r="E51" s="253" t="s">
        <v>281</v>
      </c>
      <c r="F51" s="240">
        <f ca="1">COUNTIFS(INDIRECT("RAG!$C$"&amp;$V12&amp;":$BB$"&amp;$V12),F$11,RAG!$C$3:$BB$3,$B51)</f>
        <v>0</v>
      </c>
      <c r="G51" s="240">
        <f ca="1">COUNTIFS(INDIRECT("RAG!$C$"&amp;$V12&amp;":$BB$"&amp;$V12),G$11,RAG!$C$3:$BB$3,$B51)</f>
        <v>1</v>
      </c>
      <c r="H51" s="240">
        <f ca="1">COUNTIFS(INDIRECT("RAG!$C$"&amp;$V12&amp;":$BB$"&amp;$V12),H$11,RAG!$C$3:$BB$3,$B51)</f>
        <v>3</v>
      </c>
      <c r="I51" s="265" t="s">
        <v>231</v>
      </c>
      <c r="J51" s="265" t="s">
        <v>231</v>
      </c>
      <c r="K51" s="265" t="s">
        <v>231</v>
      </c>
      <c r="L51" s="265" t="s">
        <v>231</v>
      </c>
      <c r="M51" s="265" t="s">
        <v>231</v>
      </c>
      <c r="N51" s="265" t="s">
        <v>262</v>
      </c>
      <c r="O51" s="246" t="s">
        <v>902</v>
      </c>
      <c r="P51" s="259" t="s">
        <v>289</v>
      </c>
      <c r="Q51" s="271"/>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89.5" customHeight="1" thickBot="1" x14ac:dyDescent="0.4">
      <c r="A52" s="198"/>
      <c r="B52" s="242"/>
      <c r="C52" s="123" t="s">
        <v>333</v>
      </c>
      <c r="D52" s="108" t="s">
        <v>281</v>
      </c>
      <c r="E52" s="255"/>
      <c r="F52" s="242"/>
      <c r="G52" s="242"/>
      <c r="H52" s="242"/>
      <c r="I52" s="267"/>
      <c r="J52" s="267"/>
      <c r="K52" s="267"/>
      <c r="L52" s="267"/>
      <c r="M52" s="267"/>
      <c r="N52" s="267"/>
      <c r="O52" s="264"/>
      <c r="P52" s="261"/>
      <c r="Q52" s="273"/>
      <c r="R52" s="258"/>
      <c r="S52" s="293"/>
      <c r="V52" s="252"/>
    </row>
    <row r="53" spans="1:26" ht="29.15" customHeight="1" x14ac:dyDescent="0.35">
      <c r="A53" s="196" t="s">
        <v>83</v>
      </c>
      <c r="B53" s="240" t="s">
        <v>102</v>
      </c>
      <c r="C53" s="119" t="s">
        <v>334</v>
      </c>
      <c r="D53" s="119" t="s">
        <v>289</v>
      </c>
      <c r="E53" s="265" t="s">
        <v>281</v>
      </c>
      <c r="F53" s="259">
        <f ca="1">COUNTIFS(INDIRECT("RAG!$C$"&amp;$V12&amp;":$BB$"&amp;$V12),F$11,RAG!$C$3:$BB$3,$B53)</f>
        <v>0</v>
      </c>
      <c r="G53" s="259">
        <f ca="1">COUNTIFS(INDIRECT("RAG!$C$"&amp;$V12&amp;":$BB$"&amp;$V12),G$11,RAG!$C$3:$BB$3,$B53)</f>
        <v>1</v>
      </c>
      <c r="H53" s="259">
        <f ca="1">COUNTIFS(INDIRECT("RAG!$C$"&amp;$V12&amp;":$BB$"&amp;$V12),H$11,RAG!$C$3:$BB$3,$B53)</f>
        <v>0</v>
      </c>
      <c r="I53" s="231" t="s">
        <v>282</v>
      </c>
      <c r="J53" s="231" t="s">
        <v>335</v>
      </c>
      <c r="K53" s="231" t="s">
        <v>284</v>
      </c>
      <c r="L53" s="231" t="s">
        <v>381</v>
      </c>
      <c r="M53" s="231" t="s">
        <v>286</v>
      </c>
      <c r="N53" s="231" t="s">
        <v>287</v>
      </c>
      <c r="O53" s="246" t="s">
        <v>575</v>
      </c>
      <c r="P53" s="231" t="s">
        <v>289</v>
      </c>
      <c r="Q53" s="234"/>
      <c r="R53" s="234"/>
      <c r="S53" s="322"/>
      <c r="V53" s="237"/>
      <c r="Z53" t="str">
        <f>IF(R53&gt;0,B53&amp;":"&amp;R53&amp;"
","")</f>
        <v/>
      </c>
    </row>
    <row r="54" spans="1:26" x14ac:dyDescent="0.35">
      <c r="A54" s="197"/>
      <c r="B54" s="241"/>
      <c r="C54" s="108" t="s">
        <v>336</v>
      </c>
      <c r="D54" s="108" t="s">
        <v>281</v>
      </c>
      <c r="E54" s="266"/>
      <c r="F54" s="260"/>
      <c r="G54" s="260"/>
      <c r="H54" s="260"/>
      <c r="I54" s="232"/>
      <c r="J54" s="232"/>
      <c r="K54" s="232"/>
      <c r="L54" s="232"/>
      <c r="M54" s="232"/>
      <c r="N54" s="232"/>
      <c r="O54" s="187"/>
      <c r="P54" s="232"/>
      <c r="Q54" s="235"/>
      <c r="R54" s="235"/>
      <c r="S54" s="322"/>
      <c r="V54" s="238"/>
    </row>
    <row r="55" spans="1:26" x14ac:dyDescent="0.35">
      <c r="A55" s="197"/>
      <c r="B55" s="241"/>
      <c r="C55" s="127" t="s">
        <v>337</v>
      </c>
      <c r="D55" s="108" t="s">
        <v>289</v>
      </c>
      <c r="E55" s="266"/>
      <c r="F55" s="260"/>
      <c r="G55" s="260"/>
      <c r="H55" s="260"/>
      <c r="I55" s="232"/>
      <c r="J55" s="232"/>
      <c r="K55" s="232"/>
      <c r="L55" s="232"/>
      <c r="M55" s="232"/>
      <c r="N55" s="232"/>
      <c r="O55" s="187"/>
      <c r="P55" s="232"/>
      <c r="Q55" s="235"/>
      <c r="R55" s="235"/>
      <c r="S55" s="322"/>
      <c r="V55" s="238"/>
    </row>
    <row r="56" spans="1:26" x14ac:dyDescent="0.35">
      <c r="A56" s="197"/>
      <c r="B56" s="241"/>
      <c r="C56" s="108" t="s">
        <v>338</v>
      </c>
      <c r="D56" s="108" t="s">
        <v>289</v>
      </c>
      <c r="E56" s="266"/>
      <c r="F56" s="260"/>
      <c r="G56" s="260"/>
      <c r="H56" s="260"/>
      <c r="I56" s="232"/>
      <c r="J56" s="232"/>
      <c r="K56" s="232"/>
      <c r="L56" s="232"/>
      <c r="M56" s="232"/>
      <c r="N56" s="232"/>
      <c r="O56" s="187"/>
      <c r="P56" s="232"/>
      <c r="Q56" s="235"/>
      <c r="R56" s="235"/>
      <c r="S56" s="322"/>
      <c r="V56" s="238"/>
    </row>
    <row r="57" spans="1:26" ht="112" customHeight="1" thickBot="1" x14ac:dyDescent="0.4">
      <c r="A57" s="198"/>
      <c r="B57" s="242"/>
      <c r="C57" s="121" t="s">
        <v>339</v>
      </c>
      <c r="D57" s="108" t="s">
        <v>281</v>
      </c>
      <c r="E57" s="267"/>
      <c r="F57" s="261"/>
      <c r="G57" s="261"/>
      <c r="H57" s="261"/>
      <c r="I57" s="248"/>
      <c r="J57" s="248"/>
      <c r="K57" s="248"/>
      <c r="L57" s="248"/>
      <c r="M57" s="248"/>
      <c r="N57" s="248"/>
      <c r="O57" s="247"/>
      <c r="P57" s="248"/>
      <c r="Q57" s="258"/>
      <c r="R57" s="258"/>
      <c r="S57" s="322"/>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1</v>
      </c>
      <c r="H58" s="259">
        <f ca="1">COUNTIFS(INDIRECT("RAG!$C$"&amp;$V12&amp;":$BB$"&amp;$V12),H$11,RAG!$C$3:$BB$3,$B58)</f>
        <v>1</v>
      </c>
      <c r="I58" s="231" t="s">
        <v>282</v>
      </c>
      <c r="J58" s="231" t="s">
        <v>335</v>
      </c>
      <c r="K58" s="231" t="s">
        <v>284</v>
      </c>
      <c r="L58" s="231" t="s">
        <v>285</v>
      </c>
      <c r="M58" s="231" t="s">
        <v>286</v>
      </c>
      <c r="N58" s="231" t="s">
        <v>261</v>
      </c>
      <c r="O58" s="246" t="s">
        <v>849</v>
      </c>
      <c r="P58" s="231" t="s">
        <v>289</v>
      </c>
      <c r="Q58" s="249"/>
      <c r="R58" s="234" t="s">
        <v>524</v>
      </c>
      <c r="S58" s="293"/>
      <c r="V58" s="237"/>
      <c r="Z58" t="str">
        <f>IF(R58&gt;0,B58&amp;":"&amp;R58&amp;"
","")</f>
        <v xml:space="preserve">IIA9:Local Plan Policy CN4: Sustainable Drainage requires sites to incorporate natural flood risk solutions, such as SUDs.
</v>
      </c>
    </row>
    <row r="59" spans="1:26" ht="14.5" customHeight="1" x14ac:dyDescent="0.35">
      <c r="A59" s="197"/>
      <c r="B59" s="241"/>
      <c r="C59" s="109" t="s">
        <v>341</v>
      </c>
      <c r="D59" s="108" t="s">
        <v>289</v>
      </c>
      <c r="E59" s="266"/>
      <c r="F59" s="260"/>
      <c r="G59" s="260"/>
      <c r="H59" s="260"/>
      <c r="I59" s="232"/>
      <c r="J59" s="232"/>
      <c r="K59" s="232"/>
      <c r="L59" s="232"/>
      <c r="M59" s="232"/>
      <c r="N59" s="232"/>
      <c r="O59" s="187"/>
      <c r="P59" s="232"/>
      <c r="Q59" s="250"/>
      <c r="R59" s="235"/>
      <c r="S59" s="293"/>
      <c r="V59" s="238"/>
    </row>
    <row r="60" spans="1:26" ht="29.5" thickBot="1" x14ac:dyDescent="0.4">
      <c r="A60" s="198"/>
      <c r="B60" s="242"/>
      <c r="C60" s="129" t="s">
        <v>342</v>
      </c>
      <c r="D60" s="108" t="s">
        <v>289</v>
      </c>
      <c r="E60" s="267"/>
      <c r="F60" s="261"/>
      <c r="G60" s="261"/>
      <c r="H60" s="261"/>
      <c r="I60" s="248"/>
      <c r="J60" s="248"/>
      <c r="K60" s="248"/>
      <c r="L60" s="248"/>
      <c r="M60" s="248"/>
      <c r="N60" s="248"/>
      <c r="O60" s="247"/>
      <c r="P60" s="248"/>
      <c r="Q60" s="251"/>
      <c r="R60" s="258"/>
      <c r="S60" s="293"/>
      <c r="V60" s="252"/>
    </row>
    <row r="61" spans="1:26" ht="15" customHeight="1" x14ac:dyDescent="0.35">
      <c r="A61" s="196" t="s">
        <v>85</v>
      </c>
      <c r="B61" s="240" t="s">
        <v>104</v>
      </c>
      <c r="C61" s="119" t="s">
        <v>343</v>
      </c>
      <c r="D61" s="119" t="s">
        <v>281</v>
      </c>
      <c r="E61" s="265" t="s">
        <v>281</v>
      </c>
      <c r="F61" s="259">
        <f ca="1">COUNTIFS(INDIRECT("RAG!$C$"&amp;$V12&amp;":$BB$"&amp;$V12),F$11,RAG!$C$3:$BB$3,$B61)</f>
        <v>1</v>
      </c>
      <c r="G61" s="259">
        <f ca="1">COUNTIFS(INDIRECT("RAG!$C$"&amp;$V12&amp;":$BB$"&amp;$V12),G$11,RAG!$C$3:$BB$3,$B61)</f>
        <v>0</v>
      </c>
      <c r="H61" s="259">
        <f ca="1">COUNTIFS(INDIRECT("RAG!$C$"&amp;$V12&amp;":$BB$"&amp;$V12),H$11,RAG!$C$3:$BB$3,$B61)</f>
        <v>4</v>
      </c>
      <c r="I61" s="265" t="s">
        <v>231</v>
      </c>
      <c r="J61" s="265" t="s">
        <v>231</v>
      </c>
      <c r="K61" s="265" t="s">
        <v>231</v>
      </c>
      <c r="L61" s="265" t="s">
        <v>231</v>
      </c>
      <c r="M61" s="265" t="s">
        <v>231</v>
      </c>
      <c r="N61" s="265" t="s">
        <v>262</v>
      </c>
      <c r="O61" s="246" t="s">
        <v>903</v>
      </c>
      <c r="P61" s="265" t="s">
        <v>289</v>
      </c>
      <c r="Q61" s="271"/>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66"/>
      <c r="J62" s="266"/>
      <c r="K62" s="266"/>
      <c r="L62" s="266"/>
      <c r="M62" s="266"/>
      <c r="N62" s="266"/>
      <c r="O62" s="263"/>
      <c r="P62" s="266"/>
      <c r="Q62" s="272"/>
      <c r="R62" s="272"/>
      <c r="S62" s="293"/>
      <c r="V62" s="275"/>
    </row>
    <row r="63" spans="1:26" x14ac:dyDescent="0.35">
      <c r="A63" s="197"/>
      <c r="B63" s="241"/>
      <c r="C63" s="108" t="s">
        <v>345</v>
      </c>
      <c r="D63" s="108" t="s">
        <v>281</v>
      </c>
      <c r="E63" s="266"/>
      <c r="F63" s="260"/>
      <c r="G63" s="260"/>
      <c r="H63" s="260"/>
      <c r="I63" s="266"/>
      <c r="J63" s="266"/>
      <c r="K63" s="266"/>
      <c r="L63" s="266"/>
      <c r="M63" s="266"/>
      <c r="N63" s="266"/>
      <c r="O63" s="263"/>
      <c r="P63" s="266"/>
      <c r="Q63" s="272"/>
      <c r="R63" s="272"/>
      <c r="S63" s="293"/>
      <c r="V63" s="275"/>
    </row>
    <row r="64" spans="1:26" x14ac:dyDescent="0.35">
      <c r="A64" s="197"/>
      <c r="B64" s="241"/>
      <c r="C64" s="108" t="s">
        <v>346</v>
      </c>
      <c r="D64" s="108" t="s">
        <v>281</v>
      </c>
      <c r="E64" s="266"/>
      <c r="F64" s="260"/>
      <c r="G64" s="260"/>
      <c r="H64" s="260"/>
      <c r="I64" s="266"/>
      <c r="J64" s="266"/>
      <c r="K64" s="266"/>
      <c r="L64" s="266"/>
      <c r="M64" s="266"/>
      <c r="N64" s="266"/>
      <c r="O64" s="263"/>
      <c r="P64" s="266"/>
      <c r="Q64" s="272"/>
      <c r="R64" s="272"/>
      <c r="S64" s="293"/>
      <c r="V64" s="275"/>
    </row>
    <row r="65" spans="1:26" x14ac:dyDescent="0.35">
      <c r="A65" s="197"/>
      <c r="B65" s="241"/>
      <c r="C65" s="108" t="s">
        <v>347</v>
      </c>
      <c r="D65" s="108" t="s">
        <v>289</v>
      </c>
      <c r="E65" s="266"/>
      <c r="F65" s="260"/>
      <c r="G65" s="260"/>
      <c r="H65" s="260"/>
      <c r="I65" s="266"/>
      <c r="J65" s="266"/>
      <c r="K65" s="266"/>
      <c r="L65" s="266"/>
      <c r="M65" s="266"/>
      <c r="N65" s="266"/>
      <c r="O65" s="263"/>
      <c r="P65" s="266"/>
      <c r="Q65" s="272"/>
      <c r="R65" s="272"/>
      <c r="S65" s="293"/>
      <c r="V65" s="275"/>
    </row>
    <row r="66" spans="1:26" x14ac:dyDescent="0.35">
      <c r="A66" s="197"/>
      <c r="B66" s="241"/>
      <c r="C66" s="108" t="s">
        <v>348</v>
      </c>
      <c r="D66" s="108" t="s">
        <v>289</v>
      </c>
      <c r="E66" s="266"/>
      <c r="F66" s="260"/>
      <c r="G66" s="260"/>
      <c r="H66" s="260"/>
      <c r="I66" s="266"/>
      <c r="J66" s="266"/>
      <c r="K66" s="266"/>
      <c r="L66" s="266"/>
      <c r="M66" s="266"/>
      <c r="N66" s="266"/>
      <c r="O66" s="263"/>
      <c r="P66" s="266"/>
      <c r="Q66" s="272"/>
      <c r="R66" s="272"/>
      <c r="S66" s="293"/>
      <c r="V66" s="275"/>
    </row>
    <row r="67" spans="1:26" ht="29" x14ac:dyDescent="0.35">
      <c r="A67" s="197"/>
      <c r="B67" s="241"/>
      <c r="C67" s="108" t="s">
        <v>349</v>
      </c>
      <c r="D67" s="108" t="s">
        <v>289</v>
      </c>
      <c r="E67" s="266"/>
      <c r="F67" s="260"/>
      <c r="G67" s="260"/>
      <c r="H67" s="260"/>
      <c r="I67" s="266"/>
      <c r="J67" s="266"/>
      <c r="K67" s="266"/>
      <c r="L67" s="266"/>
      <c r="M67" s="266"/>
      <c r="N67" s="266"/>
      <c r="O67" s="263"/>
      <c r="P67" s="266"/>
      <c r="Q67" s="272"/>
      <c r="R67" s="272"/>
      <c r="S67" s="293"/>
      <c r="V67" s="275"/>
    </row>
    <row r="68" spans="1:26" ht="15" thickBot="1" x14ac:dyDescent="0.4">
      <c r="A68" s="198"/>
      <c r="B68" s="242"/>
      <c r="C68" s="121" t="s">
        <v>350</v>
      </c>
      <c r="D68" s="108" t="s">
        <v>281</v>
      </c>
      <c r="E68" s="267"/>
      <c r="F68" s="261"/>
      <c r="G68" s="261"/>
      <c r="H68" s="261"/>
      <c r="I68" s="267"/>
      <c r="J68" s="267"/>
      <c r="K68" s="267"/>
      <c r="L68" s="267"/>
      <c r="M68" s="267"/>
      <c r="N68" s="267"/>
      <c r="O68" s="264"/>
      <c r="P68" s="267"/>
      <c r="Q68" s="273"/>
      <c r="R68" s="273"/>
      <c r="S68" s="293"/>
      <c r="V68" s="276"/>
    </row>
    <row r="69" spans="1:26" ht="15" customHeight="1" x14ac:dyDescent="0.35">
      <c r="A69" s="196" t="s">
        <v>599</v>
      </c>
      <c r="B69" s="240" t="s">
        <v>105</v>
      </c>
      <c r="C69" s="124" t="s">
        <v>738</v>
      </c>
      <c r="D69" s="119" t="s">
        <v>281</v>
      </c>
      <c r="E69" s="265" t="s">
        <v>281</v>
      </c>
      <c r="F69" s="259">
        <f ca="1">COUNTIFS(INDIRECT("RAG!$C$"&amp;$V12&amp;":$BB$"&amp;$V12),F$11,RAG!$C$3:$BB$3,$B69)</f>
        <v>1</v>
      </c>
      <c r="G69" s="259">
        <f ca="1">COUNTIFS(INDIRECT("RAG!$C$"&amp;$V12&amp;":$BB$"&amp;$V12),G$11,RAG!$C$3:$BB$3,$B69)</f>
        <v>2</v>
      </c>
      <c r="H69" s="259">
        <f ca="1">COUNTIFS(INDIRECT("RAG!$C$"&amp;$V12&amp;":$BB$"&amp;$V12),H$11,RAG!$C$3:$BB$3,$B69)</f>
        <v>3</v>
      </c>
      <c r="I69" s="231" t="s">
        <v>282</v>
      </c>
      <c r="J69" s="231" t="s">
        <v>335</v>
      </c>
      <c r="K69" s="231" t="s">
        <v>284</v>
      </c>
      <c r="L69" s="231" t="s">
        <v>285</v>
      </c>
      <c r="M69" s="231" t="s">
        <v>286</v>
      </c>
      <c r="N69" s="231" t="s">
        <v>264</v>
      </c>
      <c r="O69" s="262" t="s">
        <v>904</v>
      </c>
      <c r="P69" s="231" t="s">
        <v>281</v>
      </c>
      <c r="Q69" s="234" t="s">
        <v>351</v>
      </c>
      <c r="R69" s="234"/>
      <c r="S69" s="293"/>
      <c r="V69" s="237"/>
      <c r="Z69" t="str">
        <f>IF(R69&gt;0,B69&amp;":"&amp;R69&amp;"
","")</f>
        <v/>
      </c>
    </row>
    <row r="70" spans="1:26" x14ac:dyDescent="0.35">
      <c r="A70" s="197"/>
      <c r="B70" s="241"/>
      <c r="C70" s="125" t="s">
        <v>352</v>
      </c>
      <c r="D70" s="108" t="s">
        <v>281</v>
      </c>
      <c r="E70" s="266"/>
      <c r="F70" s="260"/>
      <c r="G70" s="260"/>
      <c r="H70" s="260"/>
      <c r="I70" s="232"/>
      <c r="J70" s="232"/>
      <c r="K70" s="232"/>
      <c r="L70" s="232"/>
      <c r="M70" s="232"/>
      <c r="N70" s="232"/>
      <c r="O70" s="263"/>
      <c r="P70" s="232"/>
      <c r="Q70" s="235"/>
      <c r="R70" s="235"/>
      <c r="S70" s="293"/>
      <c r="V70" s="238"/>
    </row>
    <row r="71" spans="1:26" ht="29" x14ac:dyDescent="0.35">
      <c r="A71" s="197"/>
      <c r="B71" s="241"/>
      <c r="C71" s="125" t="s">
        <v>353</v>
      </c>
      <c r="D71" s="108" t="s">
        <v>289</v>
      </c>
      <c r="E71" s="266"/>
      <c r="F71" s="260"/>
      <c r="G71" s="260"/>
      <c r="H71" s="260"/>
      <c r="I71" s="232"/>
      <c r="J71" s="232"/>
      <c r="K71" s="232"/>
      <c r="L71" s="232"/>
      <c r="M71" s="232"/>
      <c r="N71" s="232"/>
      <c r="O71" s="263"/>
      <c r="P71" s="232"/>
      <c r="Q71" s="235"/>
      <c r="R71" s="235"/>
      <c r="S71" s="293"/>
      <c r="V71" s="238"/>
    </row>
    <row r="72" spans="1:26" x14ac:dyDescent="0.35">
      <c r="A72" s="197"/>
      <c r="B72" s="241"/>
      <c r="C72" s="125" t="s">
        <v>354</v>
      </c>
      <c r="D72" s="108" t="s">
        <v>289</v>
      </c>
      <c r="E72" s="266"/>
      <c r="F72" s="260"/>
      <c r="G72" s="260"/>
      <c r="H72" s="260"/>
      <c r="I72" s="232"/>
      <c r="J72" s="232"/>
      <c r="K72" s="232"/>
      <c r="L72" s="232"/>
      <c r="M72" s="232"/>
      <c r="N72" s="232"/>
      <c r="O72" s="263"/>
      <c r="P72" s="232"/>
      <c r="Q72" s="235"/>
      <c r="R72" s="235"/>
      <c r="S72" s="293"/>
      <c r="V72" s="238"/>
    </row>
    <row r="73" spans="1:26" x14ac:dyDescent="0.35">
      <c r="A73" s="197"/>
      <c r="B73" s="241"/>
      <c r="C73" s="125" t="s">
        <v>739</v>
      </c>
      <c r="D73" s="108" t="s">
        <v>289</v>
      </c>
      <c r="E73" s="266"/>
      <c r="F73" s="260"/>
      <c r="G73" s="260"/>
      <c r="H73" s="260"/>
      <c r="I73" s="232"/>
      <c r="J73" s="232"/>
      <c r="K73" s="232"/>
      <c r="L73" s="232"/>
      <c r="M73" s="232"/>
      <c r="N73" s="232"/>
      <c r="O73" s="263"/>
      <c r="P73" s="232"/>
      <c r="Q73" s="235"/>
      <c r="R73" s="235"/>
      <c r="S73" s="293"/>
      <c r="V73" s="238"/>
    </row>
    <row r="74" spans="1:26" x14ac:dyDescent="0.35">
      <c r="A74" s="197"/>
      <c r="B74" s="241"/>
      <c r="C74" s="125" t="s">
        <v>355</v>
      </c>
      <c r="D74" s="108" t="s">
        <v>289</v>
      </c>
      <c r="E74" s="266"/>
      <c r="F74" s="260"/>
      <c r="G74" s="260"/>
      <c r="H74" s="260"/>
      <c r="I74" s="232"/>
      <c r="J74" s="232"/>
      <c r="K74" s="232"/>
      <c r="L74" s="232"/>
      <c r="M74" s="232"/>
      <c r="N74" s="232"/>
      <c r="O74" s="263"/>
      <c r="P74" s="232"/>
      <c r="Q74" s="235"/>
      <c r="R74" s="235"/>
      <c r="S74" s="293"/>
      <c r="V74" s="238"/>
    </row>
    <row r="75" spans="1:26" ht="52.5" customHeight="1" thickBot="1" x14ac:dyDescent="0.4">
      <c r="A75" s="198"/>
      <c r="B75" s="242"/>
      <c r="C75" s="126" t="s">
        <v>356</v>
      </c>
      <c r="D75" s="108" t="s">
        <v>289</v>
      </c>
      <c r="E75" s="267"/>
      <c r="F75" s="261"/>
      <c r="G75" s="261"/>
      <c r="H75" s="261"/>
      <c r="I75" s="248"/>
      <c r="J75" s="248"/>
      <c r="K75" s="248"/>
      <c r="L75" s="248"/>
      <c r="M75" s="248"/>
      <c r="N75" s="248"/>
      <c r="O75" s="264"/>
      <c r="P75" s="248"/>
      <c r="Q75" s="258"/>
      <c r="R75" s="258"/>
      <c r="S75" s="293"/>
      <c r="V75" s="252"/>
    </row>
    <row r="76" spans="1:26" ht="14.5" customHeight="1" x14ac:dyDescent="0.35">
      <c r="A76" s="196" t="s">
        <v>87</v>
      </c>
      <c r="B76" s="240" t="s">
        <v>106</v>
      </c>
      <c r="C76" s="124" t="s">
        <v>357</v>
      </c>
      <c r="D76" s="119" t="s">
        <v>281</v>
      </c>
      <c r="E76" s="265" t="s">
        <v>281</v>
      </c>
      <c r="F76" s="259">
        <f ca="1">COUNTIFS(INDIRECT("RAG!$C$"&amp;$V12&amp;":$BB$"&amp;$V12),F$11,RAG!$C$3:$BB$3,$B76)</f>
        <v>0</v>
      </c>
      <c r="G76" s="259">
        <f ca="1">COUNTIFS(INDIRECT("RAG!$C$"&amp;$V12&amp;":$BB$"&amp;$V12),G$11,RAG!$C$3:$BB$3,$B76)</f>
        <v>0</v>
      </c>
      <c r="H76" s="259">
        <f ca="1">COUNTIFS(INDIRECT("RAG!$C$"&amp;$V12&amp;":$BB$"&amp;$V12),H$11,RAG!$C$3:$BB$3,$B76)</f>
        <v>4</v>
      </c>
      <c r="I76" s="231" t="s">
        <v>282</v>
      </c>
      <c r="J76" s="231" t="s">
        <v>335</v>
      </c>
      <c r="K76" s="231" t="s">
        <v>284</v>
      </c>
      <c r="L76" s="231" t="s">
        <v>285</v>
      </c>
      <c r="M76" s="231" t="s">
        <v>286</v>
      </c>
      <c r="N76" s="231" t="s">
        <v>261</v>
      </c>
      <c r="O76" s="268" t="s">
        <v>841</v>
      </c>
      <c r="P76" s="231" t="s">
        <v>289</v>
      </c>
      <c r="Q76" s="249"/>
      <c r="R76" s="249"/>
      <c r="S76" s="293"/>
      <c r="V76" s="237"/>
      <c r="Z76" t="str">
        <f>IF(R76&gt;0,B76&amp;":"&amp;R76&amp;"
","")</f>
        <v/>
      </c>
    </row>
    <row r="77" spans="1:26" x14ac:dyDescent="0.35">
      <c r="A77" s="197"/>
      <c r="B77" s="241"/>
      <c r="C77" s="125" t="s">
        <v>359</v>
      </c>
      <c r="D77" s="108" t="s">
        <v>289</v>
      </c>
      <c r="E77" s="266"/>
      <c r="F77" s="260"/>
      <c r="G77" s="260"/>
      <c r="H77" s="260"/>
      <c r="I77" s="232"/>
      <c r="J77" s="232"/>
      <c r="K77" s="232"/>
      <c r="L77" s="232"/>
      <c r="M77" s="232"/>
      <c r="N77" s="232"/>
      <c r="O77" s="269"/>
      <c r="P77" s="232"/>
      <c r="Q77" s="250"/>
      <c r="R77" s="250"/>
      <c r="S77" s="293"/>
      <c r="V77" s="238"/>
    </row>
    <row r="78" spans="1:26" x14ac:dyDescent="0.35">
      <c r="A78" s="197"/>
      <c r="B78" s="241"/>
      <c r="C78" s="125" t="s">
        <v>360</v>
      </c>
      <c r="D78" s="108" t="s">
        <v>281</v>
      </c>
      <c r="E78" s="266"/>
      <c r="F78" s="260"/>
      <c r="G78" s="260"/>
      <c r="H78" s="260"/>
      <c r="I78" s="232"/>
      <c r="J78" s="232"/>
      <c r="K78" s="232"/>
      <c r="L78" s="232"/>
      <c r="M78" s="232"/>
      <c r="N78" s="232"/>
      <c r="O78" s="269"/>
      <c r="P78" s="232"/>
      <c r="Q78" s="250"/>
      <c r="R78" s="250"/>
      <c r="S78" s="293"/>
      <c r="V78" s="238"/>
    </row>
    <row r="79" spans="1:26" x14ac:dyDescent="0.35">
      <c r="A79" s="197"/>
      <c r="B79" s="241"/>
      <c r="C79" s="125" t="s">
        <v>361</v>
      </c>
      <c r="D79" s="108" t="s">
        <v>281</v>
      </c>
      <c r="E79" s="266"/>
      <c r="F79" s="260"/>
      <c r="G79" s="260"/>
      <c r="H79" s="260"/>
      <c r="I79" s="232"/>
      <c r="J79" s="232"/>
      <c r="K79" s="232"/>
      <c r="L79" s="232"/>
      <c r="M79" s="232"/>
      <c r="N79" s="232"/>
      <c r="O79" s="269"/>
      <c r="P79" s="232"/>
      <c r="Q79" s="250"/>
      <c r="R79" s="250"/>
      <c r="S79" s="293"/>
      <c r="V79" s="238"/>
    </row>
    <row r="80" spans="1:26" ht="15" thickBot="1" x14ac:dyDescent="0.4">
      <c r="A80" s="198"/>
      <c r="B80" s="242"/>
      <c r="C80" s="130" t="s">
        <v>362</v>
      </c>
      <c r="D80" s="108" t="s">
        <v>289</v>
      </c>
      <c r="E80" s="267"/>
      <c r="F80" s="261"/>
      <c r="G80" s="261"/>
      <c r="H80" s="261"/>
      <c r="I80" s="248"/>
      <c r="J80" s="248"/>
      <c r="K80" s="248"/>
      <c r="L80" s="248"/>
      <c r="M80" s="248"/>
      <c r="N80" s="248"/>
      <c r="O80" s="270"/>
      <c r="P80" s="248"/>
      <c r="Q80" s="251"/>
      <c r="R80" s="251"/>
      <c r="S80" s="293"/>
      <c r="V80" s="252"/>
    </row>
    <row r="81" spans="1:26" ht="30" customHeight="1"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1</v>
      </c>
      <c r="H81" s="240">
        <f ca="1">COUNTIFS(INDIRECT("RAG!$C$"&amp;$V12&amp;":$BB$"&amp;$V12),H$11,RAG!$C$3:$BB$3,$B81)</f>
        <v>4</v>
      </c>
      <c r="I81" s="243" t="s">
        <v>231</v>
      </c>
      <c r="J81" s="243" t="s">
        <v>231</v>
      </c>
      <c r="K81" s="243" t="s">
        <v>231</v>
      </c>
      <c r="L81" s="243" t="s">
        <v>231</v>
      </c>
      <c r="M81" s="243" t="s">
        <v>231</v>
      </c>
      <c r="N81" s="243" t="s">
        <v>262</v>
      </c>
      <c r="O81" s="262" t="s">
        <v>950</v>
      </c>
      <c r="P81" s="265" t="s">
        <v>289</v>
      </c>
      <c r="Q81" s="271"/>
      <c r="R81" s="234" t="s">
        <v>938</v>
      </c>
      <c r="S81" s="294"/>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54"/>
      <c r="F82" s="241"/>
      <c r="G82" s="241"/>
      <c r="H82" s="241"/>
      <c r="I82" s="244"/>
      <c r="J82" s="244"/>
      <c r="K82" s="244"/>
      <c r="L82" s="244"/>
      <c r="M82" s="244"/>
      <c r="N82" s="244"/>
      <c r="O82" s="263"/>
      <c r="P82" s="266"/>
      <c r="Q82" s="272"/>
      <c r="R82" s="235"/>
      <c r="S82" s="294"/>
      <c r="V82" s="238"/>
    </row>
    <row r="83" spans="1:26" x14ac:dyDescent="0.35">
      <c r="A83" s="201"/>
      <c r="B83" s="241"/>
      <c r="C83" s="125" t="s">
        <v>365</v>
      </c>
      <c r="D83" s="108" t="s">
        <v>289</v>
      </c>
      <c r="E83" s="254"/>
      <c r="F83" s="241"/>
      <c r="G83" s="241"/>
      <c r="H83" s="241"/>
      <c r="I83" s="244"/>
      <c r="J83" s="244"/>
      <c r="K83" s="244"/>
      <c r="L83" s="244"/>
      <c r="M83" s="244"/>
      <c r="N83" s="244"/>
      <c r="O83" s="263"/>
      <c r="P83" s="266"/>
      <c r="Q83" s="272"/>
      <c r="R83" s="235"/>
      <c r="S83" s="294"/>
      <c r="V83" s="238"/>
    </row>
    <row r="84" spans="1:26" x14ac:dyDescent="0.35">
      <c r="A84" s="201"/>
      <c r="B84" s="241"/>
      <c r="C84" s="131" t="s">
        <v>366</v>
      </c>
      <c r="D84" s="108" t="s">
        <v>289</v>
      </c>
      <c r="E84" s="254"/>
      <c r="F84" s="241"/>
      <c r="G84" s="241"/>
      <c r="H84" s="241"/>
      <c r="I84" s="244"/>
      <c r="J84" s="244"/>
      <c r="K84" s="244"/>
      <c r="L84" s="244"/>
      <c r="M84" s="244"/>
      <c r="N84" s="244"/>
      <c r="O84" s="263"/>
      <c r="P84" s="266"/>
      <c r="Q84" s="272"/>
      <c r="R84" s="235"/>
      <c r="S84" s="294"/>
      <c r="V84" s="238"/>
    </row>
    <row r="85" spans="1:26" ht="29" x14ac:dyDescent="0.35">
      <c r="A85" s="201"/>
      <c r="B85" s="241"/>
      <c r="C85" s="131" t="s">
        <v>367</v>
      </c>
      <c r="D85" s="108" t="s">
        <v>289</v>
      </c>
      <c r="E85" s="254"/>
      <c r="F85" s="241"/>
      <c r="G85" s="241"/>
      <c r="H85" s="241"/>
      <c r="I85" s="244"/>
      <c r="J85" s="244"/>
      <c r="K85" s="244"/>
      <c r="L85" s="244"/>
      <c r="M85" s="244"/>
      <c r="N85" s="244"/>
      <c r="O85" s="263"/>
      <c r="P85" s="266"/>
      <c r="Q85" s="272"/>
      <c r="R85" s="235"/>
      <c r="S85" s="294"/>
      <c r="V85" s="238"/>
    </row>
    <row r="86" spans="1:26" ht="29" x14ac:dyDescent="0.35">
      <c r="A86" s="201"/>
      <c r="B86" s="241"/>
      <c r="C86" s="131" t="s">
        <v>368</v>
      </c>
      <c r="D86" s="108" t="s">
        <v>281</v>
      </c>
      <c r="E86" s="254"/>
      <c r="F86" s="241"/>
      <c r="G86" s="241"/>
      <c r="H86" s="241"/>
      <c r="I86" s="244"/>
      <c r="J86" s="244"/>
      <c r="K86" s="244"/>
      <c r="L86" s="244"/>
      <c r="M86" s="244"/>
      <c r="N86" s="244"/>
      <c r="O86" s="263"/>
      <c r="P86" s="266"/>
      <c r="Q86" s="272"/>
      <c r="R86" s="235"/>
      <c r="S86" s="294"/>
      <c r="V86" s="238"/>
    </row>
    <row r="87" spans="1:26" ht="15" thickBot="1" x14ac:dyDescent="0.4">
      <c r="A87" s="200"/>
      <c r="B87" s="242"/>
      <c r="C87" s="129" t="s">
        <v>369</v>
      </c>
      <c r="D87" s="108" t="s">
        <v>289</v>
      </c>
      <c r="E87" s="255"/>
      <c r="F87" s="242"/>
      <c r="G87" s="242"/>
      <c r="H87" s="242"/>
      <c r="I87" s="256"/>
      <c r="J87" s="256"/>
      <c r="K87" s="256"/>
      <c r="L87" s="256"/>
      <c r="M87" s="256"/>
      <c r="N87" s="256"/>
      <c r="O87" s="264"/>
      <c r="P87" s="267"/>
      <c r="Q87" s="273"/>
      <c r="R87" s="258"/>
      <c r="S87" s="294"/>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31" t="s">
        <v>231</v>
      </c>
      <c r="J88" s="231" t="s">
        <v>231</v>
      </c>
      <c r="K88" s="231" t="s">
        <v>231</v>
      </c>
      <c r="L88" s="231" t="s">
        <v>231</v>
      </c>
      <c r="M88" s="231" t="s">
        <v>231</v>
      </c>
      <c r="N88" s="231"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32"/>
      <c r="J89" s="232"/>
      <c r="K89" s="232"/>
      <c r="L89" s="232"/>
      <c r="M89" s="232"/>
      <c r="N89" s="232"/>
      <c r="O89" s="187"/>
      <c r="P89" s="232"/>
      <c r="Q89" s="235"/>
      <c r="R89" s="235"/>
      <c r="S89" s="293"/>
      <c r="V89" s="238"/>
    </row>
    <row r="90" spans="1:26" x14ac:dyDescent="0.35">
      <c r="A90" s="201"/>
      <c r="B90" s="241"/>
      <c r="C90" s="131" t="s">
        <v>373</v>
      </c>
      <c r="D90" s="108" t="s">
        <v>289</v>
      </c>
      <c r="E90" s="254"/>
      <c r="F90" s="241"/>
      <c r="G90" s="241"/>
      <c r="H90" s="241"/>
      <c r="I90" s="232"/>
      <c r="J90" s="232"/>
      <c r="K90" s="232"/>
      <c r="L90" s="232"/>
      <c r="M90" s="232"/>
      <c r="N90" s="232"/>
      <c r="O90" s="187"/>
      <c r="P90" s="232"/>
      <c r="Q90" s="235"/>
      <c r="R90" s="235"/>
      <c r="S90" s="293"/>
      <c r="V90" s="238"/>
    </row>
    <row r="91" spans="1:26" ht="102" customHeight="1" thickBot="1" x14ac:dyDescent="0.4">
      <c r="A91" s="202"/>
      <c r="B91" s="242"/>
      <c r="C91" s="133" t="s">
        <v>374</v>
      </c>
      <c r="D91" s="143" t="s">
        <v>281</v>
      </c>
      <c r="E91" s="255"/>
      <c r="F91" s="242"/>
      <c r="G91" s="242"/>
      <c r="H91" s="242"/>
      <c r="I91" s="233"/>
      <c r="J91" s="233"/>
      <c r="K91" s="233"/>
      <c r="L91" s="233"/>
      <c r="M91" s="233"/>
      <c r="N91" s="233"/>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9hCbQ7eKrCLWs229FsyAFIH6vTtzCv+9ctVjIXKHe4QTjba/ZtmonAdo1VDCRlLf4GqkRx+76fPGuMotm0MkAQ==" saltValue="Ov+QVLlSlQ1icABcl1gEdg=="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8:S60"/>
    <mergeCell ref="S61:S68"/>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O24:O31"/>
    <mergeCell ref="P24:P31"/>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A46:A50"/>
    <mergeCell ref="B46:B50"/>
    <mergeCell ref="E46:E50"/>
    <mergeCell ref="F46:F50"/>
    <mergeCell ref="G46:G50"/>
    <mergeCell ref="I40:I45"/>
    <mergeCell ref="J40:J45"/>
    <mergeCell ref="K40:K45"/>
    <mergeCell ref="L40:L45"/>
    <mergeCell ref="M40:M45"/>
    <mergeCell ref="N40:N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S53:S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1397" priority="7">
      <formula>$D12="No"</formula>
    </cfRule>
  </conditionalFormatting>
  <conditionalFormatting sqref="F12:F91">
    <cfRule type="cellIs" dxfId="1396" priority="10" operator="greaterThan">
      <formula>0</formula>
    </cfRule>
  </conditionalFormatting>
  <conditionalFormatting sqref="G12:G91">
    <cfRule type="cellIs" dxfId="1395" priority="9" operator="greaterThan">
      <formula>0</formula>
    </cfRule>
  </conditionalFormatting>
  <conditionalFormatting sqref="H12:H91">
    <cfRule type="cellIs" dxfId="1394" priority="8" operator="greaterThan">
      <formula>0</formula>
    </cfRule>
  </conditionalFormatting>
  <conditionalFormatting sqref="N12">
    <cfRule type="cellIs" dxfId="1393" priority="89" operator="equal">
      <formula>"Minor Negative"</formula>
    </cfRule>
    <cfRule type="cellIs" dxfId="1392" priority="90" operator="equal">
      <formula>"Significant Negative"</formula>
    </cfRule>
    <cfRule type="cellIs" dxfId="1391" priority="91" operator="equal">
      <formula>"Minor Positive"</formula>
    </cfRule>
    <cfRule type="cellIs" dxfId="1390" priority="92" operator="equal">
      <formula>"Significant Positive"</formula>
    </cfRule>
    <cfRule type="cellIs" dxfId="1389" priority="93" operator="equal">
      <formula>"Neutral"</formula>
    </cfRule>
  </conditionalFormatting>
  <conditionalFormatting sqref="N22">
    <cfRule type="cellIs" dxfId="1388" priority="27" operator="equal">
      <formula>"Minor Positive"</formula>
    </cfRule>
    <cfRule type="cellIs" dxfId="1387" priority="28" operator="equal">
      <formula>"Significant Positive"</formula>
    </cfRule>
    <cfRule type="cellIs" dxfId="1386" priority="23" operator="equal">
      <formula>"Significant Negative"</formula>
    </cfRule>
    <cfRule type="cellIs" dxfId="1385" priority="24" operator="equal">
      <formula>"Minor Negative"</formula>
    </cfRule>
    <cfRule type="cellIs" dxfId="1384" priority="25" operator="equal">
      <formula>"Uncertain"</formula>
    </cfRule>
    <cfRule type="cellIs" dxfId="1383" priority="26" operator="equal">
      <formula>"Neutral"</formula>
    </cfRule>
  </conditionalFormatting>
  <conditionalFormatting sqref="N24">
    <cfRule type="cellIs" dxfId="1382" priority="135" operator="equal">
      <formula>"Neutral"</formula>
    </cfRule>
    <cfRule type="cellIs" dxfId="1381" priority="134" operator="equal">
      <formula>"Uncertain"</formula>
    </cfRule>
    <cfRule type="cellIs" dxfId="1380" priority="132" operator="equal">
      <formula>"Significant Negative"</formula>
    </cfRule>
    <cfRule type="cellIs" dxfId="1379" priority="137" operator="equal">
      <formula>"Significant Positive"</formula>
    </cfRule>
    <cfRule type="cellIs" dxfId="1378" priority="136" operator="equal">
      <formula>"Minor Positive"</formula>
    </cfRule>
    <cfRule type="cellIs" dxfId="1377" priority="133" operator="equal">
      <formula>"Minor Negative"</formula>
    </cfRule>
  </conditionalFormatting>
  <conditionalFormatting sqref="N32">
    <cfRule type="cellIs" dxfId="1376" priority="40" operator="equal">
      <formula>"Significant Positive"</formula>
    </cfRule>
    <cfRule type="cellIs" dxfId="1375" priority="35" operator="equal">
      <formula>"Significant Negative"</formula>
    </cfRule>
    <cfRule type="cellIs" dxfId="1374" priority="36" operator="equal">
      <formula>"Minor Negative"</formula>
    </cfRule>
    <cfRule type="cellIs" dxfId="1373" priority="37" operator="equal">
      <formula>"Uncertain"</formula>
    </cfRule>
    <cfRule type="cellIs" dxfId="1372" priority="38" operator="equal">
      <formula>"Neutral"</formula>
    </cfRule>
    <cfRule type="cellIs" dxfId="1371" priority="39" operator="equal">
      <formula>"Minor Positive"</formula>
    </cfRule>
  </conditionalFormatting>
  <conditionalFormatting sqref="N40">
    <cfRule type="cellIs" dxfId="1370" priority="41" operator="equal">
      <formula>"Significant Negative"</formula>
    </cfRule>
    <cfRule type="cellIs" dxfId="1369" priority="42" operator="equal">
      <formula>"Minor Negative"</formula>
    </cfRule>
    <cfRule type="cellIs" dxfId="1368" priority="43" operator="equal">
      <formula>"Uncertain"</formula>
    </cfRule>
    <cfRule type="cellIs" dxfId="1367" priority="44" operator="equal">
      <formula>"Neutral"</formula>
    </cfRule>
    <cfRule type="cellIs" dxfId="1366" priority="45" operator="equal">
      <formula>"Minor Positive"</formula>
    </cfRule>
    <cfRule type="cellIs" dxfId="1365" priority="46" operator="equal">
      <formula>"Significant Positive"</formula>
    </cfRule>
  </conditionalFormatting>
  <conditionalFormatting sqref="N46">
    <cfRule type="cellIs" dxfId="1364" priority="88" operator="equal">
      <formula>"Significant Positive"</formula>
    </cfRule>
    <cfRule type="cellIs" dxfId="1363" priority="84" operator="equal">
      <formula>"Minor Negative"</formula>
    </cfRule>
    <cfRule type="cellIs" dxfId="1362" priority="86" operator="equal">
      <formula>"Neutral"</formula>
    </cfRule>
    <cfRule type="cellIs" dxfId="1361" priority="85" operator="equal">
      <formula>"Uncertain"</formula>
    </cfRule>
    <cfRule type="cellIs" dxfId="1360" priority="83" operator="equal">
      <formula>"Significant Negative"</formula>
    </cfRule>
    <cfRule type="cellIs" dxfId="1359" priority="87" operator="equal">
      <formula>"Minor Positive"</formula>
    </cfRule>
  </conditionalFormatting>
  <conditionalFormatting sqref="N51">
    <cfRule type="cellIs" dxfId="1358" priority="119" operator="equal">
      <formula>"Significant Positive"</formula>
    </cfRule>
    <cfRule type="cellIs" dxfId="1357" priority="114" operator="equal">
      <formula>"Significant Negative"</formula>
    </cfRule>
    <cfRule type="cellIs" dxfId="1356" priority="115" operator="equal">
      <formula>"Minor Negative"</formula>
    </cfRule>
    <cfRule type="cellIs" dxfId="1355" priority="116" operator="equal">
      <formula>"Uncertain"</formula>
    </cfRule>
    <cfRule type="cellIs" dxfId="1354" priority="117" operator="equal">
      <formula>"Neutral"</formula>
    </cfRule>
    <cfRule type="cellIs" dxfId="1353" priority="118" operator="equal">
      <formula>"Minor Positive"</formula>
    </cfRule>
  </conditionalFormatting>
  <conditionalFormatting sqref="N53">
    <cfRule type="cellIs" dxfId="1352" priority="97" operator="equal">
      <formula>"Minor Negative"</formula>
    </cfRule>
    <cfRule type="cellIs" dxfId="1351" priority="98" operator="equal">
      <formula>"Uncertain"</formula>
    </cfRule>
    <cfRule type="cellIs" dxfId="1350" priority="100" operator="equal">
      <formula>"Minor Positive"</formula>
    </cfRule>
    <cfRule type="cellIs" dxfId="1349" priority="101" operator="equal">
      <formula>"Significant Positive"</formula>
    </cfRule>
    <cfRule type="cellIs" dxfId="1348" priority="99" operator="equal">
      <formula>"Neutral"</formula>
    </cfRule>
    <cfRule type="cellIs" dxfId="1347" priority="96" operator="equal">
      <formula>"Significant Negative"</formula>
    </cfRule>
  </conditionalFormatting>
  <conditionalFormatting sqref="N58">
    <cfRule type="cellIs" dxfId="1346" priority="18" operator="equal">
      <formula>"Minor Positive"</formula>
    </cfRule>
    <cfRule type="cellIs" dxfId="1345" priority="14" operator="equal">
      <formula>"Significant Negative"</formula>
    </cfRule>
    <cfRule type="cellIs" dxfId="1344" priority="15" operator="equal">
      <formula>"Minor Negative"</formula>
    </cfRule>
    <cfRule type="cellIs" dxfId="1343" priority="19" operator="equal">
      <formula>"Significant Positive"</formula>
    </cfRule>
    <cfRule type="cellIs" dxfId="1342" priority="16" operator="equal">
      <formula>"Uncertain"</formula>
    </cfRule>
    <cfRule type="cellIs" dxfId="1341" priority="17" operator="equal">
      <formula>"Neutral"</formula>
    </cfRule>
  </conditionalFormatting>
  <conditionalFormatting sqref="N61">
    <cfRule type="cellIs" dxfId="1340" priority="58" operator="equal">
      <formula>"Significant Positive"</formula>
    </cfRule>
    <cfRule type="cellIs" dxfId="1339" priority="57" operator="equal">
      <formula>"Minor Positive"</formula>
    </cfRule>
    <cfRule type="cellIs" dxfId="1338" priority="56" operator="equal">
      <formula>"Neutral"</formula>
    </cfRule>
    <cfRule type="cellIs" dxfId="1337" priority="55" operator="equal">
      <formula>"Uncertain"</formula>
    </cfRule>
    <cfRule type="cellIs" dxfId="1336" priority="54" operator="equal">
      <formula>"Minor Negative"</formula>
    </cfRule>
    <cfRule type="cellIs" dxfId="1335" priority="53" operator="equal">
      <formula>"Significant Negative"</formula>
    </cfRule>
  </conditionalFormatting>
  <conditionalFormatting sqref="N69">
    <cfRule type="cellIs" dxfId="1334" priority="61" operator="equal">
      <formula>"Uncertain"</formula>
    </cfRule>
    <cfRule type="cellIs" dxfId="1333" priority="62" operator="equal">
      <formula>"Neutral"</formula>
    </cfRule>
    <cfRule type="cellIs" dxfId="1332" priority="60" operator="equal">
      <formula>"Minor Negative"</formula>
    </cfRule>
    <cfRule type="cellIs" dxfId="1331" priority="59" operator="equal">
      <formula>"Significant Negative"</formula>
    </cfRule>
    <cfRule type="cellIs" dxfId="1330" priority="63" operator="equal">
      <formula>"Minor Positive"</formula>
    </cfRule>
    <cfRule type="cellIs" dxfId="1329" priority="64" operator="equal">
      <formula>"Significant Positive"</formula>
    </cfRule>
  </conditionalFormatting>
  <conditionalFormatting sqref="N76">
    <cfRule type="cellIs" dxfId="1328" priority="161" operator="equal">
      <formula>"Significant Positive"</formula>
    </cfRule>
    <cfRule type="cellIs" dxfId="1327" priority="156" operator="equal">
      <formula>"Significant Negative"</formula>
    </cfRule>
    <cfRule type="cellIs" dxfId="1326" priority="157" operator="equal">
      <formula>"Minor Negative"</formula>
    </cfRule>
    <cfRule type="cellIs" dxfId="1325" priority="158" operator="equal">
      <formula>"Uncertain"</formula>
    </cfRule>
    <cfRule type="cellIs" dxfId="1324" priority="159" operator="equal">
      <formula>"Neutral"</formula>
    </cfRule>
    <cfRule type="cellIs" dxfId="1323" priority="160" operator="equal">
      <formula>"Minor Positive"</formula>
    </cfRule>
  </conditionalFormatting>
  <conditionalFormatting sqref="N81">
    <cfRule type="cellIs" dxfId="1322" priority="4" operator="equal">
      <formula>"Neutral"</formula>
    </cfRule>
    <cfRule type="cellIs" dxfId="1321" priority="1" operator="equal">
      <formula>"Significant Negative"</formula>
    </cfRule>
    <cfRule type="cellIs" dxfId="1320" priority="3" operator="equal">
      <formula>"Uncertain"</formula>
    </cfRule>
    <cfRule type="cellIs" dxfId="1319" priority="2" operator="equal">
      <formula>"Minor Negative"</formula>
    </cfRule>
    <cfRule type="cellIs" dxfId="1318" priority="6" operator="equal">
      <formula>"Significant Positive"</formula>
    </cfRule>
    <cfRule type="cellIs" dxfId="1317" priority="5" operator="equal">
      <formula>"Minor Positive"</formula>
    </cfRule>
  </conditionalFormatting>
  <conditionalFormatting sqref="N88">
    <cfRule type="cellIs" dxfId="1316" priority="74" operator="equal">
      <formula>"Neutral"</formula>
    </cfRule>
    <cfRule type="cellIs" dxfId="1315" priority="75" operator="equal">
      <formula>"Minor Positive"</formula>
    </cfRule>
    <cfRule type="cellIs" dxfId="1314" priority="73" operator="equal">
      <formula>"Uncertain"</formula>
    </cfRule>
    <cfRule type="cellIs" dxfId="1313" priority="72" operator="equal">
      <formula>"Minor Negative"</formula>
    </cfRule>
    <cfRule type="cellIs" dxfId="1312" priority="71" operator="equal">
      <formula>"Significant Negative"</formula>
    </cfRule>
    <cfRule type="cellIs" dxfId="1311" priority="76" operator="equal">
      <formula>"Significant Positive"</formula>
    </cfRule>
  </conditionalFormatting>
  <dataValidations count="9">
    <dataValidation type="list" allowBlank="1" showInputMessage="1" showErrorMessage="1" sqref="I12:I91" xr:uid="{453386AD-D090-4BF4-B4EC-D2C19D0D4522}">
      <formula1>"Direct,Indirect,N/A"</formula1>
    </dataValidation>
    <dataValidation type="list" allowBlank="1" showInputMessage="1" showErrorMessage="1" sqref="J12 J22:J91" xr:uid="{C3054560-52E3-4AB5-80E9-07A97B9A8B83}">
      <formula1>"Low,Medium,High,N/A"</formula1>
    </dataValidation>
    <dataValidation type="list" allowBlank="1" showInputMessage="1" showErrorMessage="1" sqref="K12 K22:K91" xr:uid="{83A2329A-6715-4B21-BBB9-A6EF52308ABD}">
      <formula1>"Short(&lt;5yrs),Short/Medium,Medium(10yrs),Medium/Long,Long(20+yrs),N/A"</formula1>
    </dataValidation>
    <dataValidation type="list" allowBlank="1" showInputMessage="1" showErrorMessage="1" sqref="L12 L22:L91" xr:uid="{36EBE9B2-C5D4-43DB-88B8-DEB640EE6CB5}">
      <formula1>"Localised,District-wide,Regional,National,N/A"</formula1>
    </dataValidation>
    <dataValidation type="list" allowBlank="1" showInputMessage="1" showErrorMessage="1" sqref="N88:N91 N12 N22:N80" xr:uid="{B9ECBF74-8F45-423D-B5EC-12AE5B47F18E}">
      <formula1>"Significant Positive,Minor Positive,Neutral,Uncertain,Minor Negative,Significant Negative"</formula1>
    </dataValidation>
    <dataValidation type="list" allowBlank="1" showInputMessage="1" showErrorMessage="1" sqref="M12:M91" xr:uid="{A4ACC583-E1A6-495C-8EB9-011C3E3528D3}">
      <formula1>"Permanent/Irreversible,Permanant/Reversible,Temporary/Irreversible,Temporary/Reversible,N/A"</formula1>
    </dataValidation>
    <dataValidation type="list" allowBlank="1" showInputMessage="1" showErrorMessage="1" sqref="P53:P60 P88:P91 P69:P80" xr:uid="{38174720-D643-474B-BB7A-70FDADD5CB0F}">
      <formula1>"Yes,No"</formula1>
    </dataValidation>
    <dataValidation type="list" allowBlank="1" showInputMessage="1" showErrorMessage="1" sqref="D12:D91" xr:uid="{71B95DA7-9CC7-454D-88F3-719DF740EED4}">
      <formula1>"Yes, No"</formula1>
    </dataValidation>
    <dataValidation type="list" allowBlank="1" showInputMessage="1" showErrorMessage="1" sqref="N81:N87" xr:uid="{BA3CE4CC-C721-4B88-BBE8-2167F686333D}">
      <formula1>"Significant Positive,Minor Positive,Neutral,Uncertain,Minor Negative, Significant Negative"</formula1>
    </dataValidation>
  </dataValidations>
  <pageMargins left="0.7" right="0.7" top="0.75" bottom="0.75" header="0.3" footer="0.3"/>
  <pageSetup orientation="portrait" horizontalDpi="4294967293" verticalDpi="4294967293"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51769-E01C-4C71-9897-66CB41122C71}">
  <sheetPr codeName="Sheet46"/>
  <dimension ref="A1:Z94"/>
  <sheetViews>
    <sheetView topLeftCell="C57" zoomScale="60" zoomScaleNormal="60" workbookViewId="0">
      <selection activeCell="R81" sqref="R81:R87"/>
    </sheetView>
  </sheetViews>
  <sheetFormatPr defaultColWidth="8.54296875" defaultRowHeight="14.5" x14ac:dyDescent="0.35"/>
  <cols>
    <col min="1" max="1" width="46.1796875" customWidth="1"/>
    <col min="2" max="2" width="9.453125" hidden="1" customWidth="1"/>
    <col min="3" max="3" width="103.81640625" customWidth="1"/>
    <col min="4" max="4" width="21"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36.54296875" customWidth="1"/>
    <col min="18" max="18" width="37" customWidth="1"/>
    <col min="19" max="19" width="32.2695312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193</v>
      </c>
      <c r="D1" s="192"/>
      <c r="E1" s="137"/>
      <c r="F1" s="137"/>
      <c r="G1" s="137"/>
      <c r="H1" s="137"/>
      <c r="I1" s="112"/>
      <c r="J1" s="112"/>
      <c r="K1" s="112"/>
      <c r="M1" s="113"/>
      <c r="N1" s="113"/>
      <c r="O1" s="113"/>
    </row>
    <row r="2" spans="1:26" x14ac:dyDescent="0.35">
      <c r="A2" s="74" t="s">
        <v>24</v>
      </c>
      <c r="B2" s="114"/>
      <c r="C2" s="187" t="s">
        <v>500</v>
      </c>
      <c r="D2" s="187"/>
      <c r="E2" s="138"/>
      <c r="F2" s="138"/>
      <c r="G2" s="138"/>
      <c r="H2" s="138"/>
      <c r="M2" s="115"/>
      <c r="N2" s="115"/>
      <c r="O2" s="115"/>
    </row>
    <row r="3" spans="1:26" x14ac:dyDescent="0.35">
      <c r="A3" s="75" t="s">
        <v>25</v>
      </c>
      <c r="B3" s="116"/>
      <c r="C3" s="187" t="s">
        <v>501</v>
      </c>
      <c r="D3" s="187"/>
      <c r="E3" s="138"/>
      <c r="F3" s="138"/>
      <c r="G3" s="138"/>
      <c r="H3" s="138"/>
      <c r="M3" s="115"/>
      <c r="N3" s="115"/>
      <c r="O3" s="115"/>
    </row>
    <row r="4" spans="1:26" ht="17.25" customHeight="1" x14ac:dyDescent="0.35">
      <c r="A4" s="135" t="s">
        <v>26</v>
      </c>
      <c r="B4" s="136"/>
      <c r="C4" s="187" t="s">
        <v>641</v>
      </c>
      <c r="D4" s="187"/>
      <c r="E4" s="134"/>
      <c r="F4" s="134"/>
      <c r="G4" s="134"/>
      <c r="H4" s="134"/>
      <c r="M4" s="115"/>
      <c r="N4" s="115"/>
      <c r="O4" s="115"/>
    </row>
    <row r="5" spans="1:26" ht="17.25" customHeight="1" x14ac:dyDescent="0.35">
      <c r="A5" s="75" t="s">
        <v>27</v>
      </c>
      <c r="B5" s="136"/>
      <c r="C5" s="187">
        <v>0.16</v>
      </c>
      <c r="D5" s="187"/>
      <c r="E5" s="134"/>
      <c r="F5" s="134"/>
      <c r="G5" s="134"/>
      <c r="H5" s="134"/>
      <c r="M5" s="115"/>
      <c r="N5" s="115"/>
      <c r="O5" s="115"/>
    </row>
    <row r="6" spans="1:26" ht="42" customHeight="1" x14ac:dyDescent="0.35">
      <c r="A6" s="75" t="s">
        <v>28</v>
      </c>
      <c r="B6" s="136"/>
      <c r="C6" s="175" t="s">
        <v>642</v>
      </c>
      <c r="D6" s="177"/>
      <c r="E6" s="134"/>
      <c r="F6" s="134"/>
      <c r="G6" s="134"/>
      <c r="H6" s="134"/>
      <c r="M6" s="115"/>
      <c r="N6" s="115"/>
      <c r="O6" s="115"/>
    </row>
    <row r="7" spans="1:26" ht="17.25" customHeight="1" x14ac:dyDescent="0.35">
      <c r="A7" s="75" t="s">
        <v>29</v>
      </c>
      <c r="B7" s="136"/>
      <c r="C7" s="175" t="s">
        <v>270</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281</v>
      </c>
      <c r="E12" s="260" t="s">
        <v>281</v>
      </c>
      <c r="F12" s="260">
        <f ca="1">COUNTIFS(INDIRECT("RAG!$C$"&amp;$V12&amp;":$BB$"&amp;$V12),F$11,RAG!$C$3:$BB$3,$B12)</f>
        <v>0</v>
      </c>
      <c r="G12" s="279">
        <f ca="1">COUNTIFS(INDIRECT("RAG!$C$"&amp;$V12&amp;":$BB$"&amp;$V12),G$11,RAG!$C$3:$BB$3,$B12)</f>
        <v>0</v>
      </c>
      <c r="H12" s="279">
        <f ca="1">COUNTIFS(INDIRECT("RAG!$C$"&amp;$V12&amp;":$BB$"&amp;$V12),H$11,RAG!$C$3:$BB$3,$B12)</f>
        <v>3</v>
      </c>
      <c r="I12" s="295" t="s">
        <v>231</v>
      </c>
      <c r="J12" s="295" t="s">
        <v>231</v>
      </c>
      <c r="K12" s="295" t="s">
        <v>231</v>
      </c>
      <c r="L12" s="295" t="s">
        <v>231</v>
      </c>
      <c r="M12" s="295" t="s">
        <v>231</v>
      </c>
      <c r="N12" s="248" t="s">
        <v>263</v>
      </c>
      <c r="O12" s="246" t="s">
        <v>675</v>
      </c>
      <c r="P12" s="277" t="s">
        <v>289</v>
      </c>
      <c r="Q12" s="234" t="s">
        <v>694</v>
      </c>
      <c r="R12" s="249"/>
      <c r="S12" s="293"/>
      <c r="V12" s="237">
        <f>MATCH(C1, RAG!$B$1:B$60, 0)</f>
        <v>32</v>
      </c>
      <c r="Z12" t="str">
        <f>IF(R12&gt;0,B12&amp;":"&amp;R12&amp;"
","")</f>
        <v/>
      </c>
    </row>
    <row r="13" spans="1:26" x14ac:dyDescent="0.35">
      <c r="A13" s="197"/>
      <c r="B13" s="288"/>
      <c r="C13" s="108" t="s">
        <v>288</v>
      </c>
      <c r="D13" s="108" t="s">
        <v>289</v>
      </c>
      <c r="E13" s="260"/>
      <c r="F13" s="260"/>
      <c r="G13" s="260"/>
      <c r="H13" s="260"/>
      <c r="I13" s="296"/>
      <c r="J13" s="296"/>
      <c r="K13" s="296"/>
      <c r="L13" s="296"/>
      <c r="M13" s="296"/>
      <c r="N13" s="266"/>
      <c r="O13" s="187"/>
      <c r="P13" s="278"/>
      <c r="Q13" s="235"/>
      <c r="R13" s="250"/>
      <c r="S13" s="293"/>
      <c r="V13" s="238"/>
    </row>
    <row r="14" spans="1:26" x14ac:dyDescent="0.35">
      <c r="A14" s="197"/>
      <c r="B14" s="288"/>
      <c r="C14" s="108" t="s">
        <v>290</v>
      </c>
      <c r="D14" s="108" t="s">
        <v>289</v>
      </c>
      <c r="E14" s="260"/>
      <c r="F14" s="260"/>
      <c r="G14" s="260"/>
      <c r="H14" s="260"/>
      <c r="I14" s="296"/>
      <c r="J14" s="296"/>
      <c r="K14" s="296"/>
      <c r="L14" s="296"/>
      <c r="M14" s="296"/>
      <c r="N14" s="266"/>
      <c r="O14" s="187"/>
      <c r="P14" s="278"/>
      <c r="Q14" s="235"/>
      <c r="R14" s="250"/>
      <c r="S14" s="293"/>
      <c r="V14" s="238"/>
    </row>
    <row r="15" spans="1:26" x14ac:dyDescent="0.35">
      <c r="A15" s="197"/>
      <c r="B15" s="288"/>
      <c r="C15" s="108" t="s">
        <v>291</v>
      </c>
      <c r="D15" s="108" t="s">
        <v>281</v>
      </c>
      <c r="E15" s="260"/>
      <c r="F15" s="260"/>
      <c r="G15" s="260"/>
      <c r="H15" s="260"/>
      <c r="I15" s="296"/>
      <c r="J15" s="296"/>
      <c r="K15" s="296"/>
      <c r="L15" s="296"/>
      <c r="M15" s="296"/>
      <c r="N15" s="266"/>
      <c r="O15" s="187"/>
      <c r="P15" s="278"/>
      <c r="Q15" s="235"/>
      <c r="R15" s="250"/>
      <c r="S15" s="293"/>
      <c r="V15" s="238"/>
    </row>
    <row r="16" spans="1:26" ht="14.5" customHeight="1" x14ac:dyDescent="0.35">
      <c r="A16" s="197"/>
      <c r="B16" s="288"/>
      <c r="C16" s="108" t="s">
        <v>292</v>
      </c>
      <c r="D16" s="108" t="s">
        <v>281</v>
      </c>
      <c r="E16" s="260"/>
      <c r="F16" s="260"/>
      <c r="G16" s="260"/>
      <c r="H16" s="260"/>
      <c r="I16" s="296"/>
      <c r="J16" s="296"/>
      <c r="K16" s="296"/>
      <c r="L16" s="296"/>
      <c r="M16" s="296"/>
      <c r="N16" s="266"/>
      <c r="O16" s="187"/>
      <c r="P16" s="278"/>
      <c r="Q16" s="235"/>
      <c r="R16" s="250"/>
      <c r="S16" s="293"/>
      <c r="V16" s="238"/>
    </row>
    <row r="17" spans="1:26" x14ac:dyDescent="0.35">
      <c r="A17" s="197"/>
      <c r="B17" s="288"/>
      <c r="C17" s="108" t="s">
        <v>293</v>
      </c>
      <c r="D17" s="108" t="s">
        <v>289</v>
      </c>
      <c r="E17" s="260"/>
      <c r="F17" s="260"/>
      <c r="G17" s="260"/>
      <c r="H17" s="260"/>
      <c r="I17" s="296"/>
      <c r="J17" s="296"/>
      <c r="K17" s="296"/>
      <c r="L17" s="296"/>
      <c r="M17" s="296"/>
      <c r="N17" s="266"/>
      <c r="O17" s="187"/>
      <c r="P17" s="278"/>
      <c r="Q17" s="235"/>
      <c r="R17" s="250"/>
      <c r="S17" s="293"/>
      <c r="V17" s="238"/>
    </row>
    <row r="18" spans="1:26" ht="14.5" customHeight="1" x14ac:dyDescent="0.35">
      <c r="A18" s="197"/>
      <c r="B18" s="288"/>
      <c r="C18" s="108" t="s">
        <v>294</v>
      </c>
      <c r="D18" s="108" t="s">
        <v>281</v>
      </c>
      <c r="E18" s="260"/>
      <c r="F18" s="260"/>
      <c r="G18" s="260"/>
      <c r="H18" s="260"/>
      <c r="I18" s="296"/>
      <c r="J18" s="296"/>
      <c r="K18" s="296"/>
      <c r="L18" s="296"/>
      <c r="M18" s="296"/>
      <c r="N18" s="266"/>
      <c r="O18" s="187"/>
      <c r="P18" s="278"/>
      <c r="Q18" s="235"/>
      <c r="R18" s="250"/>
      <c r="S18" s="293"/>
      <c r="V18" s="238"/>
    </row>
    <row r="19" spans="1:26" x14ac:dyDescent="0.35">
      <c r="A19" s="197"/>
      <c r="B19" s="288"/>
      <c r="C19" s="108" t="s">
        <v>295</v>
      </c>
      <c r="D19" s="108" t="s">
        <v>289</v>
      </c>
      <c r="E19" s="260"/>
      <c r="F19" s="260"/>
      <c r="G19" s="260"/>
      <c r="H19" s="260"/>
      <c r="I19" s="296"/>
      <c r="J19" s="296"/>
      <c r="K19" s="296"/>
      <c r="L19" s="296"/>
      <c r="M19" s="296"/>
      <c r="N19" s="266"/>
      <c r="O19" s="187"/>
      <c r="P19" s="278"/>
      <c r="Q19" s="235"/>
      <c r="R19" s="250"/>
      <c r="S19" s="293"/>
      <c r="V19" s="238"/>
    </row>
    <row r="20" spans="1:26" ht="29" x14ac:dyDescent="0.35">
      <c r="A20" s="197"/>
      <c r="B20" s="288"/>
      <c r="C20" s="108" t="s">
        <v>296</v>
      </c>
      <c r="D20" s="108" t="s">
        <v>281</v>
      </c>
      <c r="E20" s="260"/>
      <c r="F20" s="260"/>
      <c r="G20" s="260"/>
      <c r="H20" s="260"/>
      <c r="I20" s="296"/>
      <c r="J20" s="296"/>
      <c r="K20" s="296"/>
      <c r="L20" s="296"/>
      <c r="M20" s="296"/>
      <c r="N20" s="266"/>
      <c r="O20" s="187"/>
      <c r="P20" s="278"/>
      <c r="Q20" s="235"/>
      <c r="R20" s="250"/>
      <c r="S20" s="293"/>
      <c r="V20" s="238"/>
    </row>
    <row r="21" spans="1:26" ht="15" thickBot="1" x14ac:dyDescent="0.4">
      <c r="A21" s="198"/>
      <c r="B21" s="289"/>
      <c r="C21" s="121" t="s">
        <v>297</v>
      </c>
      <c r="D21" s="108" t="s">
        <v>289</v>
      </c>
      <c r="E21" s="261"/>
      <c r="F21" s="261"/>
      <c r="G21" s="261"/>
      <c r="H21" s="261"/>
      <c r="I21" s="297"/>
      <c r="J21" s="297"/>
      <c r="K21" s="297"/>
      <c r="L21" s="297"/>
      <c r="M21" s="297"/>
      <c r="N21" s="267"/>
      <c r="O21" s="247"/>
      <c r="P21" s="279"/>
      <c r="Q21" s="258"/>
      <c r="R21" s="251"/>
      <c r="S21" s="293"/>
      <c r="V21" s="252"/>
    </row>
    <row r="22" spans="1:26" ht="33.65" customHeight="1" x14ac:dyDescent="0.35">
      <c r="A22" s="199" t="s">
        <v>71</v>
      </c>
      <c r="B22" s="240" t="s">
        <v>96</v>
      </c>
      <c r="C22" s="119" t="s">
        <v>298</v>
      </c>
      <c r="D22" s="119" t="s">
        <v>281</v>
      </c>
      <c r="E22" s="259" t="s">
        <v>281</v>
      </c>
      <c r="F22" s="259">
        <f ca="1">COUNTIFS(INDIRECT("RAG!$C$"&amp;$V12&amp;":$BB$"&amp;$V12),F$11,RAG!$C$3:$BB$3,$B22)</f>
        <v>1</v>
      </c>
      <c r="G22" s="259">
        <f ca="1">COUNTIFS(INDIRECT("RAG!$C$"&amp;$V12&amp;":$BB$"&amp;$V12),G$11,RAG!$C$3:$BB$3,$B22)</f>
        <v>1</v>
      </c>
      <c r="H22" s="259">
        <f ca="1">COUNTIFS(INDIRECT("RAG!$C$"&amp;$V12&amp;":$BB$"&amp;$V12),H$11,RAG!$C$3:$BB$3,$B22)</f>
        <v>0</v>
      </c>
      <c r="I22" s="295" t="s">
        <v>231</v>
      </c>
      <c r="J22" s="265" t="s">
        <v>231</v>
      </c>
      <c r="K22" s="265" t="s">
        <v>231</v>
      </c>
      <c r="L22" s="265" t="s">
        <v>231</v>
      </c>
      <c r="M22" s="265" t="s">
        <v>231</v>
      </c>
      <c r="N22" s="231" t="s">
        <v>263</v>
      </c>
      <c r="O22" s="246" t="s">
        <v>676</v>
      </c>
      <c r="P22" s="277" t="s">
        <v>289</v>
      </c>
      <c r="Q22" s="234" t="s">
        <v>694</v>
      </c>
      <c r="R22" s="249"/>
      <c r="S22" s="293"/>
      <c r="V22" s="237"/>
      <c r="Z22" t="str">
        <f>IF(R22&gt;0,B22&amp;":"&amp;R22&amp;"
","")</f>
        <v/>
      </c>
    </row>
    <row r="23" spans="1:26" ht="44.5" customHeight="1" thickBot="1" x14ac:dyDescent="0.4">
      <c r="A23" s="200"/>
      <c r="B23" s="242"/>
      <c r="C23" s="121" t="s">
        <v>301</v>
      </c>
      <c r="D23" s="108" t="s">
        <v>289</v>
      </c>
      <c r="E23" s="261"/>
      <c r="F23" s="261"/>
      <c r="G23" s="261"/>
      <c r="H23" s="261"/>
      <c r="I23" s="296"/>
      <c r="J23" s="267"/>
      <c r="K23" s="267"/>
      <c r="L23" s="267"/>
      <c r="M23" s="267"/>
      <c r="N23" s="248"/>
      <c r="O23" s="247"/>
      <c r="P23" s="279"/>
      <c r="Q23" s="258"/>
      <c r="R23" s="251"/>
      <c r="S23" s="293"/>
      <c r="V23" s="252"/>
    </row>
    <row r="24" spans="1:26" ht="72.650000000000006" customHeight="1" x14ac:dyDescent="0.35">
      <c r="A24" s="196" t="s">
        <v>72</v>
      </c>
      <c r="B24" s="240" t="s">
        <v>97</v>
      </c>
      <c r="C24" s="122" t="s">
        <v>302</v>
      </c>
      <c r="D24" s="119" t="s">
        <v>281</v>
      </c>
      <c r="E24" s="240" t="s">
        <v>281</v>
      </c>
      <c r="F24" s="240">
        <f ca="1">COUNTIFS(INDIRECT("RAG!$C$"&amp;$V12&amp;":$BB$"&amp;$V12),F$11,RAG!$C$3:$BB$3,$B24)</f>
        <v>0</v>
      </c>
      <c r="G24" s="240">
        <f ca="1">COUNTIFS(INDIRECT("RAG!$C$"&amp;$V12&amp;":$BB$"&amp;$V12),G$11,RAG!$C$3:$BB$3,$B24)</f>
        <v>5</v>
      </c>
      <c r="H24" s="240">
        <f ca="1">COUNTIFS(INDIRECT("RAG!$C$"&amp;$V12&amp;":$BB$"&amp;$V12),H$11,RAG!$C$3:$BB$3,$B24)</f>
        <v>1</v>
      </c>
      <c r="I24" s="265" t="s">
        <v>282</v>
      </c>
      <c r="J24" s="265" t="s">
        <v>283</v>
      </c>
      <c r="K24" s="265" t="s">
        <v>284</v>
      </c>
      <c r="L24" s="265" t="s">
        <v>285</v>
      </c>
      <c r="M24" s="265" t="s">
        <v>286</v>
      </c>
      <c r="N24" s="231" t="s">
        <v>261</v>
      </c>
      <c r="O24" s="246" t="s">
        <v>898</v>
      </c>
      <c r="P24" s="277" t="s">
        <v>281</v>
      </c>
      <c r="Q24" s="234"/>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41"/>
      <c r="F25" s="241"/>
      <c r="G25" s="241"/>
      <c r="H25" s="241"/>
      <c r="I25" s="266"/>
      <c r="J25" s="266"/>
      <c r="K25" s="266"/>
      <c r="L25" s="266"/>
      <c r="M25" s="266"/>
      <c r="N25" s="232"/>
      <c r="O25" s="187"/>
      <c r="P25" s="278"/>
      <c r="Q25" s="235"/>
      <c r="R25" s="235"/>
      <c r="S25" s="293"/>
      <c r="V25" s="238"/>
    </row>
    <row r="26" spans="1:26" x14ac:dyDescent="0.35">
      <c r="A26" s="197"/>
      <c r="B26" s="241"/>
      <c r="C26" s="81" t="s">
        <v>304</v>
      </c>
      <c r="D26" s="108" t="s">
        <v>281</v>
      </c>
      <c r="E26" s="241"/>
      <c r="F26" s="241"/>
      <c r="G26" s="241"/>
      <c r="H26" s="241"/>
      <c r="I26" s="266"/>
      <c r="J26" s="266"/>
      <c r="K26" s="266"/>
      <c r="L26" s="266"/>
      <c r="M26" s="266"/>
      <c r="N26" s="232"/>
      <c r="O26" s="187"/>
      <c r="P26" s="278"/>
      <c r="Q26" s="235"/>
      <c r="R26" s="235"/>
      <c r="S26" s="293"/>
      <c r="V26" s="238"/>
    </row>
    <row r="27" spans="1:26" x14ac:dyDescent="0.35">
      <c r="A27" s="197"/>
      <c r="B27" s="241"/>
      <c r="C27" s="81" t="s">
        <v>305</v>
      </c>
      <c r="D27" s="108" t="s">
        <v>289</v>
      </c>
      <c r="E27" s="241"/>
      <c r="F27" s="241"/>
      <c r="G27" s="241"/>
      <c r="H27" s="241"/>
      <c r="I27" s="266"/>
      <c r="J27" s="266"/>
      <c r="K27" s="266"/>
      <c r="L27" s="266"/>
      <c r="M27" s="266"/>
      <c r="N27" s="232"/>
      <c r="O27" s="187"/>
      <c r="P27" s="278"/>
      <c r="Q27" s="235"/>
      <c r="R27" s="235"/>
      <c r="S27" s="293"/>
      <c r="V27" s="238"/>
    </row>
    <row r="28" spans="1:26" x14ac:dyDescent="0.35">
      <c r="A28" s="197"/>
      <c r="B28" s="241"/>
      <c r="C28" s="81" t="s">
        <v>306</v>
      </c>
      <c r="D28" s="108" t="s">
        <v>281</v>
      </c>
      <c r="E28" s="241"/>
      <c r="F28" s="241"/>
      <c r="G28" s="241"/>
      <c r="H28" s="241"/>
      <c r="I28" s="266"/>
      <c r="J28" s="266"/>
      <c r="K28" s="266"/>
      <c r="L28" s="266"/>
      <c r="M28" s="266"/>
      <c r="N28" s="232"/>
      <c r="O28" s="187"/>
      <c r="P28" s="278"/>
      <c r="Q28" s="235"/>
      <c r="R28" s="235"/>
      <c r="S28" s="293"/>
      <c r="V28" s="238"/>
    </row>
    <row r="29" spans="1:26" ht="29.15" customHeight="1" x14ac:dyDescent="0.35">
      <c r="A29" s="197"/>
      <c r="B29" s="241"/>
      <c r="C29" s="81" t="s">
        <v>307</v>
      </c>
      <c r="D29" s="108" t="s">
        <v>289</v>
      </c>
      <c r="E29" s="241"/>
      <c r="F29" s="241"/>
      <c r="G29" s="241"/>
      <c r="H29" s="241"/>
      <c r="I29" s="266"/>
      <c r="J29" s="266"/>
      <c r="K29" s="266"/>
      <c r="L29" s="266"/>
      <c r="M29" s="266"/>
      <c r="N29" s="232"/>
      <c r="O29" s="187"/>
      <c r="P29" s="278"/>
      <c r="Q29" s="235"/>
      <c r="R29" s="235"/>
      <c r="S29" s="293"/>
      <c r="V29" s="238"/>
    </row>
    <row r="30" spans="1:26" x14ac:dyDescent="0.35">
      <c r="A30" s="197"/>
      <c r="B30" s="241"/>
      <c r="C30" s="81" t="s">
        <v>308</v>
      </c>
      <c r="D30" s="108" t="s">
        <v>289</v>
      </c>
      <c r="E30" s="241"/>
      <c r="F30" s="241"/>
      <c r="G30" s="241"/>
      <c r="H30" s="241"/>
      <c r="I30" s="266"/>
      <c r="J30" s="266"/>
      <c r="K30" s="266"/>
      <c r="L30" s="266"/>
      <c r="M30" s="266"/>
      <c r="N30" s="232"/>
      <c r="O30" s="187"/>
      <c r="P30" s="278"/>
      <c r="Q30" s="235"/>
      <c r="R30" s="235"/>
      <c r="S30" s="293"/>
      <c r="V30" s="238"/>
    </row>
    <row r="31" spans="1:26" ht="29.5" thickBot="1" x14ac:dyDescent="0.4">
      <c r="A31" s="198"/>
      <c r="B31" s="242"/>
      <c r="C31" s="123" t="s">
        <v>309</v>
      </c>
      <c r="D31" s="108" t="s">
        <v>289</v>
      </c>
      <c r="E31" s="242"/>
      <c r="F31" s="242"/>
      <c r="G31" s="242"/>
      <c r="H31" s="242"/>
      <c r="I31" s="267"/>
      <c r="J31" s="267"/>
      <c r="K31" s="267"/>
      <c r="L31" s="267"/>
      <c r="M31" s="267"/>
      <c r="N31" s="248"/>
      <c r="O31" s="247"/>
      <c r="P31" s="279"/>
      <c r="Q31" s="258"/>
      <c r="R31" s="258"/>
      <c r="S31" s="293"/>
      <c r="V31" s="252"/>
    </row>
    <row r="32" spans="1:26" ht="29" x14ac:dyDescent="0.35">
      <c r="A32" s="196" t="s">
        <v>75</v>
      </c>
      <c r="B32" s="240" t="s">
        <v>98</v>
      </c>
      <c r="C32" s="124" t="s">
        <v>310</v>
      </c>
      <c r="D32" s="119" t="s">
        <v>289</v>
      </c>
      <c r="E32" s="240" t="s">
        <v>281</v>
      </c>
      <c r="F32" s="240">
        <f ca="1">COUNTIFS(INDIRECT("RAG!$C$"&amp;$V12&amp;":$BB$"&amp;$V12),F$11,RAG!$C$3:$BB$3,$B32)</f>
        <v>0</v>
      </c>
      <c r="G32" s="240">
        <f ca="1">COUNTIFS(INDIRECT("RAG!$C$"&amp;$V12&amp;":$BB$"&amp;$V12),G$11,RAG!$C$3:$BB$3,$B32)</f>
        <v>3</v>
      </c>
      <c r="H32" s="240">
        <f ca="1">COUNTIFS(INDIRECT("RAG!$C$"&amp;$V12&amp;":$BB$"&amp;$V12),H$11,RAG!$C$3:$BB$3,$B32)</f>
        <v>1</v>
      </c>
      <c r="I32" s="265" t="s">
        <v>282</v>
      </c>
      <c r="J32" s="265" t="s">
        <v>283</v>
      </c>
      <c r="K32" s="265" t="s">
        <v>284</v>
      </c>
      <c r="L32" s="265" t="s">
        <v>285</v>
      </c>
      <c r="M32" s="231" t="s">
        <v>286</v>
      </c>
      <c r="N32" s="231" t="s">
        <v>261</v>
      </c>
      <c r="O32" s="246" t="s">
        <v>899</v>
      </c>
      <c r="P32" s="277" t="s">
        <v>281</v>
      </c>
      <c r="Q32" s="249"/>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41"/>
      <c r="F33" s="241"/>
      <c r="G33" s="241"/>
      <c r="H33" s="241"/>
      <c r="I33" s="266"/>
      <c r="J33" s="266"/>
      <c r="K33" s="266"/>
      <c r="L33" s="266"/>
      <c r="M33" s="232"/>
      <c r="N33" s="232"/>
      <c r="O33" s="187"/>
      <c r="P33" s="278"/>
      <c r="Q33" s="250"/>
      <c r="R33" s="235"/>
      <c r="S33" s="293"/>
      <c r="V33" s="238"/>
    </row>
    <row r="34" spans="1:26" x14ac:dyDescent="0.35">
      <c r="A34" s="197"/>
      <c r="B34" s="241"/>
      <c r="C34" s="125" t="s">
        <v>314</v>
      </c>
      <c r="D34" s="108" t="s">
        <v>281</v>
      </c>
      <c r="E34" s="241"/>
      <c r="F34" s="241"/>
      <c r="G34" s="241"/>
      <c r="H34" s="241"/>
      <c r="I34" s="266"/>
      <c r="J34" s="266"/>
      <c r="K34" s="266"/>
      <c r="L34" s="266"/>
      <c r="M34" s="232"/>
      <c r="N34" s="232"/>
      <c r="O34" s="187"/>
      <c r="P34" s="278"/>
      <c r="Q34" s="250"/>
      <c r="R34" s="235"/>
      <c r="S34" s="293"/>
      <c r="V34" s="238"/>
    </row>
    <row r="35" spans="1:26" ht="30" customHeight="1" x14ac:dyDescent="0.35">
      <c r="A35" s="197"/>
      <c r="B35" s="241"/>
      <c r="C35" s="125" t="s">
        <v>315</v>
      </c>
      <c r="D35" s="108" t="s">
        <v>281</v>
      </c>
      <c r="E35" s="241"/>
      <c r="F35" s="241"/>
      <c r="G35" s="241"/>
      <c r="H35" s="241"/>
      <c r="I35" s="266"/>
      <c r="J35" s="266"/>
      <c r="K35" s="266"/>
      <c r="L35" s="266"/>
      <c r="M35" s="232"/>
      <c r="N35" s="232"/>
      <c r="O35" s="187"/>
      <c r="P35" s="278"/>
      <c r="Q35" s="250"/>
      <c r="R35" s="235"/>
      <c r="S35" s="293"/>
      <c r="V35" s="238"/>
    </row>
    <row r="36" spans="1:26" x14ac:dyDescent="0.35">
      <c r="A36" s="197"/>
      <c r="B36" s="241"/>
      <c r="C36" s="125" t="s">
        <v>316</v>
      </c>
      <c r="D36" s="108" t="s">
        <v>281</v>
      </c>
      <c r="E36" s="241"/>
      <c r="F36" s="241"/>
      <c r="G36" s="241"/>
      <c r="H36" s="241"/>
      <c r="I36" s="266"/>
      <c r="J36" s="266"/>
      <c r="K36" s="266"/>
      <c r="L36" s="266"/>
      <c r="M36" s="232"/>
      <c r="N36" s="232"/>
      <c r="O36" s="187"/>
      <c r="P36" s="278"/>
      <c r="Q36" s="250"/>
      <c r="R36" s="235"/>
      <c r="S36" s="293"/>
      <c r="V36" s="238"/>
    </row>
    <row r="37" spans="1:26" x14ac:dyDescent="0.35">
      <c r="A37" s="197"/>
      <c r="B37" s="241"/>
      <c r="C37" s="125" t="s">
        <v>317</v>
      </c>
      <c r="D37" s="108" t="s">
        <v>281</v>
      </c>
      <c r="E37" s="241"/>
      <c r="F37" s="241"/>
      <c r="G37" s="241"/>
      <c r="H37" s="241"/>
      <c r="I37" s="266"/>
      <c r="J37" s="266"/>
      <c r="K37" s="266"/>
      <c r="L37" s="266"/>
      <c r="M37" s="232"/>
      <c r="N37" s="232"/>
      <c r="O37" s="187"/>
      <c r="P37" s="278"/>
      <c r="Q37" s="250"/>
      <c r="R37" s="235"/>
      <c r="S37" s="293"/>
      <c r="V37" s="238"/>
    </row>
    <row r="38" spans="1:26" x14ac:dyDescent="0.35">
      <c r="A38" s="197"/>
      <c r="B38" s="241"/>
      <c r="C38" s="125" t="s">
        <v>318</v>
      </c>
      <c r="D38" s="108" t="s">
        <v>281</v>
      </c>
      <c r="E38" s="241"/>
      <c r="F38" s="241"/>
      <c r="G38" s="241"/>
      <c r="H38" s="241"/>
      <c r="I38" s="266"/>
      <c r="J38" s="266"/>
      <c r="K38" s="266"/>
      <c r="L38" s="266"/>
      <c r="M38" s="232"/>
      <c r="N38" s="232"/>
      <c r="O38" s="187"/>
      <c r="P38" s="278"/>
      <c r="Q38" s="250"/>
      <c r="R38" s="235"/>
      <c r="S38" s="293"/>
      <c r="V38" s="238"/>
    </row>
    <row r="39" spans="1:26" ht="15" thickBot="1" x14ac:dyDescent="0.4">
      <c r="A39" s="198"/>
      <c r="B39" s="242"/>
      <c r="C39" s="126" t="s">
        <v>319</v>
      </c>
      <c r="D39" s="108" t="s">
        <v>289</v>
      </c>
      <c r="E39" s="242"/>
      <c r="F39" s="242"/>
      <c r="G39" s="242"/>
      <c r="H39" s="242"/>
      <c r="I39" s="267"/>
      <c r="J39" s="267"/>
      <c r="K39" s="267"/>
      <c r="L39" s="267"/>
      <c r="M39" s="248"/>
      <c r="N39" s="248"/>
      <c r="O39" s="247"/>
      <c r="P39" s="279"/>
      <c r="Q39" s="251"/>
      <c r="R39" s="258"/>
      <c r="S39" s="293"/>
      <c r="V39" s="252"/>
    </row>
    <row r="40" spans="1:26" x14ac:dyDescent="0.35">
      <c r="A40" s="196" t="s">
        <v>77</v>
      </c>
      <c r="B40" s="240" t="s">
        <v>99</v>
      </c>
      <c r="C40" s="122" t="s">
        <v>320</v>
      </c>
      <c r="D40" s="119" t="s">
        <v>281</v>
      </c>
      <c r="E40" s="240" t="s">
        <v>289</v>
      </c>
      <c r="F40" s="240">
        <f ca="1">COUNTIFS(INDIRECT("RAG!$C$"&amp;$V12&amp;":$BB$"&amp;$V12),F$11,RAG!$C$3:$BB$3,$B40)</f>
        <v>0</v>
      </c>
      <c r="G40" s="240">
        <f ca="1">COUNTIFS(INDIRECT("RAG!$C$"&amp;$V12&amp;":$BB$"&amp;$V12),G$11,RAG!$C$3:$BB$3,$B40)</f>
        <v>2</v>
      </c>
      <c r="H40" s="240">
        <f ca="1">COUNTIFS(INDIRECT("RAG!$C$"&amp;$V12&amp;":$BB$"&amp;$V12),H$11,RAG!$C$3:$BB$3,$B40)</f>
        <v>0</v>
      </c>
      <c r="I40" s="231" t="s">
        <v>282</v>
      </c>
      <c r="J40" s="231" t="s">
        <v>335</v>
      </c>
      <c r="K40" s="231" t="s">
        <v>321</v>
      </c>
      <c r="L40" s="231" t="s">
        <v>285</v>
      </c>
      <c r="M40" s="231" t="s">
        <v>286</v>
      </c>
      <c r="N40" s="231" t="s">
        <v>261</v>
      </c>
      <c r="O40" s="246" t="s">
        <v>692</v>
      </c>
      <c r="P40" s="277" t="s">
        <v>281</v>
      </c>
      <c r="Q40" s="234"/>
      <c r="R40" s="249"/>
      <c r="S40" s="293"/>
      <c r="V40" s="237"/>
      <c r="Z40" t="str">
        <f>IF(R40&gt;0,B40&amp;":"&amp;R40&amp;"
","")</f>
        <v/>
      </c>
    </row>
    <row r="41" spans="1:26" ht="29" x14ac:dyDescent="0.35">
      <c r="A41" s="197"/>
      <c r="B41" s="241"/>
      <c r="C41" s="81" t="s">
        <v>322</v>
      </c>
      <c r="D41" s="108" t="s">
        <v>281</v>
      </c>
      <c r="E41" s="241"/>
      <c r="F41" s="241"/>
      <c r="G41" s="241"/>
      <c r="H41" s="241"/>
      <c r="I41" s="232"/>
      <c r="J41" s="232"/>
      <c r="K41" s="232"/>
      <c r="L41" s="232"/>
      <c r="M41" s="232"/>
      <c r="N41" s="232"/>
      <c r="O41" s="187"/>
      <c r="P41" s="278"/>
      <c r="Q41" s="235"/>
      <c r="R41" s="250"/>
      <c r="S41" s="293"/>
      <c r="V41" s="238"/>
    </row>
    <row r="42" spans="1:26" x14ac:dyDescent="0.35">
      <c r="A42" s="197"/>
      <c r="B42" s="241"/>
      <c r="C42" s="81" t="s">
        <v>323</v>
      </c>
      <c r="D42" s="108" t="s">
        <v>281</v>
      </c>
      <c r="E42" s="241"/>
      <c r="F42" s="241"/>
      <c r="G42" s="241"/>
      <c r="H42" s="241"/>
      <c r="I42" s="232"/>
      <c r="J42" s="232"/>
      <c r="K42" s="232"/>
      <c r="L42" s="232"/>
      <c r="M42" s="232"/>
      <c r="N42" s="232"/>
      <c r="O42" s="187"/>
      <c r="P42" s="278"/>
      <c r="Q42" s="235"/>
      <c r="R42" s="250"/>
      <c r="S42" s="293"/>
      <c r="V42" s="238"/>
    </row>
    <row r="43" spans="1:26" ht="29" x14ac:dyDescent="0.35">
      <c r="A43" s="197"/>
      <c r="B43" s="241"/>
      <c r="C43" s="81" t="s">
        <v>324</v>
      </c>
      <c r="D43" s="108" t="s">
        <v>289</v>
      </c>
      <c r="E43" s="241"/>
      <c r="F43" s="241"/>
      <c r="G43" s="241"/>
      <c r="H43" s="241"/>
      <c r="I43" s="232"/>
      <c r="J43" s="232"/>
      <c r="K43" s="232"/>
      <c r="L43" s="232"/>
      <c r="M43" s="232"/>
      <c r="N43" s="232"/>
      <c r="O43" s="187"/>
      <c r="P43" s="278"/>
      <c r="Q43" s="235"/>
      <c r="R43" s="250"/>
      <c r="S43" s="293"/>
      <c r="V43" s="238"/>
    </row>
    <row r="44" spans="1:26" ht="43.5" x14ac:dyDescent="0.35">
      <c r="A44" s="197"/>
      <c r="B44" s="241"/>
      <c r="C44" s="81" t="s">
        <v>325</v>
      </c>
      <c r="D44" s="108" t="s">
        <v>289</v>
      </c>
      <c r="E44" s="241"/>
      <c r="F44" s="241"/>
      <c r="G44" s="241"/>
      <c r="H44" s="241"/>
      <c r="I44" s="232"/>
      <c r="J44" s="232"/>
      <c r="K44" s="232"/>
      <c r="L44" s="232"/>
      <c r="M44" s="232"/>
      <c r="N44" s="232"/>
      <c r="O44" s="187"/>
      <c r="P44" s="278"/>
      <c r="Q44" s="235"/>
      <c r="R44" s="250"/>
      <c r="S44" s="293"/>
      <c r="V44" s="238"/>
    </row>
    <row r="45" spans="1:26" ht="29.5" thickBot="1" x14ac:dyDescent="0.4">
      <c r="A45" s="198"/>
      <c r="B45" s="242"/>
      <c r="C45" s="123" t="s">
        <v>326</v>
      </c>
      <c r="D45" s="108" t="s">
        <v>289</v>
      </c>
      <c r="E45" s="242"/>
      <c r="F45" s="242"/>
      <c r="G45" s="242"/>
      <c r="H45" s="242"/>
      <c r="I45" s="248"/>
      <c r="J45" s="248"/>
      <c r="K45" s="248"/>
      <c r="L45" s="248"/>
      <c r="M45" s="248"/>
      <c r="N45" s="248"/>
      <c r="O45" s="247"/>
      <c r="P45" s="279"/>
      <c r="Q45" s="258"/>
      <c r="R45" s="251"/>
      <c r="S45" s="293"/>
      <c r="V45" s="252"/>
    </row>
    <row r="46" spans="1:26" ht="29" x14ac:dyDescent="0.35">
      <c r="A46" s="196" t="s">
        <v>80</v>
      </c>
      <c r="B46" s="240" t="s">
        <v>100</v>
      </c>
      <c r="C46" s="122" t="s">
        <v>327</v>
      </c>
      <c r="D46" s="119" t="s">
        <v>281</v>
      </c>
      <c r="E46" s="240" t="s">
        <v>281</v>
      </c>
      <c r="F46" s="240">
        <f ca="1">COUNTIFS(INDIRECT("RAG!$C$"&amp;$V12&amp;":$BB$"&amp;$V12),F$11,RAG!$C$3:$BB$3,$B46)</f>
        <v>1</v>
      </c>
      <c r="G46" s="240">
        <f ca="1">COUNTIFS(INDIRECT("RAG!$C$"&amp;$V12&amp;":$BB$"&amp;$V12),G$11,RAG!$C$3:$BB$3,$B46)</f>
        <v>3</v>
      </c>
      <c r="H46" s="240">
        <f ca="1">COUNTIFS(INDIRECT("RAG!$C$"&amp;$V12&amp;":$BB$"&amp;$V12),H$11,RAG!$C$3:$BB$3,$B46)</f>
        <v>3</v>
      </c>
      <c r="I46" s="231" t="s">
        <v>282</v>
      </c>
      <c r="J46" s="231" t="s">
        <v>335</v>
      </c>
      <c r="K46" s="231" t="s">
        <v>284</v>
      </c>
      <c r="L46" s="231" t="s">
        <v>285</v>
      </c>
      <c r="M46" s="231" t="s">
        <v>462</v>
      </c>
      <c r="N46" s="231" t="s">
        <v>261</v>
      </c>
      <c r="O46" s="246" t="s">
        <v>900</v>
      </c>
      <c r="P46" s="277" t="s">
        <v>289</v>
      </c>
      <c r="Q46" s="249"/>
      <c r="R46" s="234" t="s">
        <v>312</v>
      </c>
      <c r="S46" s="294"/>
      <c r="V46" s="237"/>
      <c r="Z46" t="str">
        <f>IF(R46&gt;0,B46&amp;":"&amp;R46&amp;"
","")</f>
        <v xml:space="preserve">IIA6:Local Plan Policy M1 Sustainable Transport requires developments to support the delivery of new local cycle networks, as well as provide accessible cycle parking for all users.
</v>
      </c>
    </row>
    <row r="47" spans="1:26" ht="21.65" customHeight="1" x14ac:dyDescent="0.35">
      <c r="A47" s="197"/>
      <c r="B47" s="241"/>
      <c r="C47" s="81" t="s">
        <v>328</v>
      </c>
      <c r="D47" s="108" t="s">
        <v>281</v>
      </c>
      <c r="E47" s="241"/>
      <c r="F47" s="241"/>
      <c r="G47" s="241"/>
      <c r="H47" s="241"/>
      <c r="I47" s="232"/>
      <c r="J47" s="232"/>
      <c r="K47" s="232"/>
      <c r="L47" s="232"/>
      <c r="M47" s="232"/>
      <c r="N47" s="232"/>
      <c r="O47" s="187"/>
      <c r="P47" s="278"/>
      <c r="Q47" s="250"/>
      <c r="R47" s="235"/>
      <c r="S47" s="294"/>
      <c r="V47" s="238"/>
    </row>
    <row r="48" spans="1:26" x14ac:dyDescent="0.35">
      <c r="A48" s="197"/>
      <c r="B48" s="241"/>
      <c r="C48" s="81" t="s">
        <v>329</v>
      </c>
      <c r="D48" s="108" t="s">
        <v>281</v>
      </c>
      <c r="E48" s="241"/>
      <c r="F48" s="241"/>
      <c r="G48" s="241"/>
      <c r="H48" s="241"/>
      <c r="I48" s="232"/>
      <c r="J48" s="232"/>
      <c r="K48" s="232"/>
      <c r="L48" s="232"/>
      <c r="M48" s="232"/>
      <c r="N48" s="232"/>
      <c r="O48" s="187"/>
      <c r="P48" s="278"/>
      <c r="Q48" s="250"/>
      <c r="R48" s="235"/>
      <c r="S48" s="294"/>
      <c r="V48" s="238"/>
    </row>
    <row r="49" spans="1:26" ht="14.5" customHeight="1" x14ac:dyDescent="0.35">
      <c r="A49" s="197"/>
      <c r="B49" s="241"/>
      <c r="C49" s="81" t="s">
        <v>330</v>
      </c>
      <c r="D49" s="108" t="s">
        <v>281</v>
      </c>
      <c r="E49" s="241"/>
      <c r="F49" s="241"/>
      <c r="G49" s="241"/>
      <c r="H49" s="241"/>
      <c r="I49" s="232"/>
      <c r="J49" s="232"/>
      <c r="K49" s="232"/>
      <c r="L49" s="232"/>
      <c r="M49" s="232"/>
      <c r="N49" s="232"/>
      <c r="O49" s="187"/>
      <c r="P49" s="278"/>
      <c r="Q49" s="250"/>
      <c r="R49" s="235"/>
      <c r="S49" s="294"/>
      <c r="V49" s="238"/>
    </row>
    <row r="50" spans="1:26" ht="72.650000000000006" customHeight="1" thickBot="1" x14ac:dyDescent="0.4">
      <c r="A50" s="198"/>
      <c r="B50" s="242"/>
      <c r="C50" s="123" t="s">
        <v>331</v>
      </c>
      <c r="D50" s="108" t="s">
        <v>289</v>
      </c>
      <c r="E50" s="242"/>
      <c r="F50" s="242"/>
      <c r="G50" s="242"/>
      <c r="H50" s="242"/>
      <c r="I50" s="248"/>
      <c r="J50" s="248"/>
      <c r="K50" s="248"/>
      <c r="L50" s="248"/>
      <c r="M50" s="248"/>
      <c r="N50" s="248"/>
      <c r="O50" s="247"/>
      <c r="P50" s="279"/>
      <c r="Q50" s="251"/>
      <c r="R50" s="258"/>
      <c r="S50" s="294"/>
      <c r="V50" s="252"/>
    </row>
    <row r="51" spans="1:26" ht="43.5" customHeight="1" x14ac:dyDescent="0.35">
      <c r="A51" s="196" t="s">
        <v>81</v>
      </c>
      <c r="B51" s="240" t="s">
        <v>101</v>
      </c>
      <c r="C51" s="122" t="s">
        <v>332</v>
      </c>
      <c r="D51" s="119" t="s">
        <v>281</v>
      </c>
      <c r="E51" s="240" t="s">
        <v>281</v>
      </c>
      <c r="F51" s="240">
        <f ca="1">COUNTIFS(INDIRECT("RAG!$C$"&amp;$V12&amp;":$BB$"&amp;$V12),F$11,RAG!$C$3:$BB$3,$B51)</f>
        <v>0</v>
      </c>
      <c r="G51" s="240">
        <f ca="1">COUNTIFS(INDIRECT("RAG!$C$"&amp;$V12&amp;":$BB$"&amp;$V12),G$11,RAG!$C$3:$BB$3,$B51)</f>
        <v>1</v>
      </c>
      <c r="H51" s="240">
        <f ca="1">COUNTIFS(INDIRECT("RAG!$C$"&amp;$V12&amp;":$BB$"&amp;$V12),H$11,RAG!$C$3:$BB$3,$B51)</f>
        <v>3</v>
      </c>
      <c r="I51" s="265" t="s">
        <v>231</v>
      </c>
      <c r="J51" s="265" t="s">
        <v>231</v>
      </c>
      <c r="K51" s="265" t="s">
        <v>231</v>
      </c>
      <c r="L51" s="265" t="s">
        <v>231</v>
      </c>
      <c r="M51" s="265" t="s">
        <v>231</v>
      </c>
      <c r="N51" s="265" t="s">
        <v>262</v>
      </c>
      <c r="O51" s="262" t="s">
        <v>751</v>
      </c>
      <c r="P51" s="231" t="s">
        <v>289</v>
      </c>
      <c r="Q51" s="249"/>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74.5" customHeight="1" thickBot="1" x14ac:dyDescent="0.4">
      <c r="A52" s="198"/>
      <c r="B52" s="242"/>
      <c r="C52" s="123" t="s">
        <v>333</v>
      </c>
      <c r="D52" s="108" t="s">
        <v>281</v>
      </c>
      <c r="E52" s="242"/>
      <c r="F52" s="242"/>
      <c r="G52" s="242"/>
      <c r="H52" s="242"/>
      <c r="I52" s="267"/>
      <c r="J52" s="267"/>
      <c r="K52" s="267"/>
      <c r="L52" s="267"/>
      <c r="M52" s="267"/>
      <c r="N52" s="267"/>
      <c r="O52" s="264"/>
      <c r="P52" s="248"/>
      <c r="Q52" s="251"/>
      <c r="R52" s="258"/>
      <c r="S52" s="293"/>
      <c r="V52" s="252"/>
    </row>
    <row r="53" spans="1:26" ht="29.15" customHeight="1" x14ac:dyDescent="0.35">
      <c r="A53" s="196" t="s">
        <v>83</v>
      </c>
      <c r="B53" s="240" t="s">
        <v>102</v>
      </c>
      <c r="C53" s="119" t="s">
        <v>334</v>
      </c>
      <c r="D53" s="119" t="s">
        <v>289</v>
      </c>
      <c r="E53" s="259" t="s">
        <v>281</v>
      </c>
      <c r="F53" s="259">
        <f ca="1">COUNTIFS(INDIRECT("RAG!$C$"&amp;$V12&amp;":$BB$"&amp;$V12),F$11,RAG!$C$3:$BB$3,$B53)</f>
        <v>1</v>
      </c>
      <c r="G53" s="259">
        <f ca="1">COUNTIFS(INDIRECT("RAG!$C$"&amp;$V12&amp;":$BB$"&amp;$V12),G$11,RAG!$C$3:$BB$3,$B53)</f>
        <v>0</v>
      </c>
      <c r="H53" s="259">
        <f ca="1">COUNTIFS(INDIRECT("RAG!$C$"&amp;$V12&amp;":$BB$"&amp;$V12),H$11,RAG!$C$3:$BB$3,$B53)</f>
        <v>0</v>
      </c>
      <c r="I53" s="231" t="s">
        <v>282</v>
      </c>
      <c r="J53" s="231" t="s">
        <v>335</v>
      </c>
      <c r="K53" s="231" t="s">
        <v>284</v>
      </c>
      <c r="L53" s="231" t="s">
        <v>381</v>
      </c>
      <c r="M53" s="231" t="s">
        <v>286</v>
      </c>
      <c r="N53" s="231" t="s">
        <v>264</v>
      </c>
      <c r="O53" s="246" t="s">
        <v>532</v>
      </c>
      <c r="P53" s="231" t="s">
        <v>281</v>
      </c>
      <c r="Q53" s="234" t="s">
        <v>528</v>
      </c>
      <c r="R53" s="249"/>
      <c r="S53" s="293"/>
      <c r="V53" s="237"/>
      <c r="Z53" t="str">
        <f>IF(R53&gt;0,B53&amp;":"&amp;R53&amp;"
","")</f>
        <v/>
      </c>
    </row>
    <row r="54" spans="1:26" x14ac:dyDescent="0.35">
      <c r="A54" s="197"/>
      <c r="B54" s="241"/>
      <c r="C54" s="108" t="s">
        <v>336</v>
      </c>
      <c r="D54" s="108" t="s">
        <v>281</v>
      </c>
      <c r="E54" s="260"/>
      <c r="F54" s="260"/>
      <c r="G54" s="260"/>
      <c r="H54" s="260"/>
      <c r="I54" s="232"/>
      <c r="J54" s="232"/>
      <c r="K54" s="232"/>
      <c r="L54" s="232"/>
      <c r="M54" s="232"/>
      <c r="N54" s="232"/>
      <c r="O54" s="187"/>
      <c r="P54" s="232"/>
      <c r="Q54" s="235"/>
      <c r="R54" s="250"/>
      <c r="S54" s="293"/>
      <c r="V54" s="238"/>
    </row>
    <row r="55" spans="1:26" x14ac:dyDescent="0.35">
      <c r="A55" s="197"/>
      <c r="B55" s="241"/>
      <c r="C55" s="127" t="s">
        <v>337</v>
      </c>
      <c r="D55" s="108" t="s">
        <v>289</v>
      </c>
      <c r="E55" s="260"/>
      <c r="F55" s="260"/>
      <c r="G55" s="260"/>
      <c r="H55" s="260"/>
      <c r="I55" s="232"/>
      <c r="J55" s="232"/>
      <c r="K55" s="232"/>
      <c r="L55" s="232"/>
      <c r="M55" s="232"/>
      <c r="N55" s="232"/>
      <c r="O55" s="187"/>
      <c r="P55" s="232"/>
      <c r="Q55" s="235"/>
      <c r="R55" s="250"/>
      <c r="S55" s="293"/>
      <c r="V55" s="238"/>
    </row>
    <row r="56" spans="1:26" x14ac:dyDescent="0.35">
      <c r="A56" s="197"/>
      <c r="B56" s="241"/>
      <c r="C56" s="108" t="s">
        <v>338</v>
      </c>
      <c r="D56" s="108" t="s">
        <v>289</v>
      </c>
      <c r="E56" s="260"/>
      <c r="F56" s="260"/>
      <c r="G56" s="260"/>
      <c r="H56" s="260"/>
      <c r="I56" s="232"/>
      <c r="J56" s="232"/>
      <c r="K56" s="232"/>
      <c r="L56" s="232"/>
      <c r="M56" s="232"/>
      <c r="N56" s="232"/>
      <c r="O56" s="187"/>
      <c r="P56" s="232"/>
      <c r="Q56" s="235"/>
      <c r="R56" s="250"/>
      <c r="S56" s="293"/>
      <c r="V56" s="238"/>
    </row>
    <row r="57" spans="1:26" ht="112" customHeight="1" thickBot="1" x14ac:dyDescent="0.4">
      <c r="A57" s="198"/>
      <c r="B57" s="242"/>
      <c r="C57" s="121" t="s">
        <v>339</v>
      </c>
      <c r="D57" s="108" t="s">
        <v>281</v>
      </c>
      <c r="E57" s="261"/>
      <c r="F57" s="261"/>
      <c r="G57" s="261"/>
      <c r="H57" s="261"/>
      <c r="I57" s="248"/>
      <c r="J57" s="248"/>
      <c r="K57" s="248"/>
      <c r="L57" s="248"/>
      <c r="M57" s="248"/>
      <c r="N57" s="248"/>
      <c r="O57" s="247"/>
      <c r="P57" s="248"/>
      <c r="Q57" s="258"/>
      <c r="R57" s="251"/>
      <c r="S57" s="293"/>
      <c r="V57" s="252"/>
    </row>
    <row r="58" spans="1:26" ht="29.25" customHeight="1" x14ac:dyDescent="0.35">
      <c r="A58" s="196" t="s">
        <v>84</v>
      </c>
      <c r="B58" s="240" t="s">
        <v>103</v>
      </c>
      <c r="C58" s="128" t="s">
        <v>340</v>
      </c>
      <c r="D58" s="119" t="s">
        <v>281</v>
      </c>
      <c r="E58" s="259" t="s">
        <v>281</v>
      </c>
      <c r="F58" s="259">
        <f ca="1">COUNTIFS(INDIRECT("RAG!$C$"&amp;$V12&amp;":$BB$"&amp;$V12),F$11,RAG!$C$3:$BB$3,$B58)</f>
        <v>0</v>
      </c>
      <c r="G58" s="259">
        <f ca="1">COUNTIFS(INDIRECT("RAG!$C$"&amp;$V12&amp;":$BB$"&amp;$V12),G$11,RAG!$C$3:$BB$3,$B58)</f>
        <v>1</v>
      </c>
      <c r="H58" s="259">
        <f ca="1">COUNTIFS(INDIRECT("RAG!$C$"&amp;$V12&amp;":$BB$"&amp;$V12),H$11,RAG!$C$3:$BB$3,$B58)</f>
        <v>1</v>
      </c>
      <c r="I58" s="231" t="s">
        <v>282</v>
      </c>
      <c r="J58" s="231" t="s">
        <v>335</v>
      </c>
      <c r="K58" s="231" t="s">
        <v>284</v>
      </c>
      <c r="L58" s="231" t="s">
        <v>285</v>
      </c>
      <c r="M58" s="231" t="s">
        <v>286</v>
      </c>
      <c r="N58" s="231" t="s">
        <v>261</v>
      </c>
      <c r="O58" s="246" t="s">
        <v>669</v>
      </c>
      <c r="P58" s="231" t="s">
        <v>289</v>
      </c>
      <c r="Q58" s="249"/>
      <c r="R58" s="234" t="s">
        <v>524</v>
      </c>
      <c r="S58" s="293"/>
      <c r="V58" s="237"/>
      <c r="Z58" t="str">
        <f>IF(R58&gt;0,B58&amp;":"&amp;R58&amp;"
","")</f>
        <v xml:space="preserve">IIA9:Local Plan Policy CN4: Sustainable Drainage requires sites to incorporate natural flood risk solutions, such as SUDs.
</v>
      </c>
    </row>
    <row r="59" spans="1:26" ht="14.5" customHeight="1" x14ac:dyDescent="0.35">
      <c r="A59" s="197"/>
      <c r="B59" s="241"/>
      <c r="C59" s="109" t="s">
        <v>341</v>
      </c>
      <c r="D59" s="108" t="s">
        <v>289</v>
      </c>
      <c r="E59" s="260"/>
      <c r="F59" s="260"/>
      <c r="G59" s="260"/>
      <c r="H59" s="260"/>
      <c r="I59" s="232"/>
      <c r="J59" s="232"/>
      <c r="K59" s="232"/>
      <c r="L59" s="232"/>
      <c r="M59" s="232"/>
      <c r="N59" s="232"/>
      <c r="O59" s="187"/>
      <c r="P59" s="232"/>
      <c r="Q59" s="250"/>
      <c r="R59" s="235"/>
      <c r="S59" s="293"/>
      <c r="V59" s="238"/>
    </row>
    <row r="60" spans="1:26" ht="39.65" customHeight="1" thickBot="1" x14ac:dyDescent="0.4">
      <c r="A60" s="198"/>
      <c r="B60" s="242"/>
      <c r="C60" s="129" t="s">
        <v>342</v>
      </c>
      <c r="D60" s="108" t="s">
        <v>281</v>
      </c>
      <c r="E60" s="261"/>
      <c r="F60" s="261"/>
      <c r="G60" s="261"/>
      <c r="H60" s="261"/>
      <c r="I60" s="248"/>
      <c r="J60" s="248"/>
      <c r="K60" s="248"/>
      <c r="L60" s="248"/>
      <c r="M60" s="248"/>
      <c r="N60" s="248"/>
      <c r="O60" s="247"/>
      <c r="P60" s="248"/>
      <c r="Q60" s="251"/>
      <c r="R60" s="258"/>
      <c r="S60" s="293"/>
      <c r="V60" s="252"/>
    </row>
    <row r="61" spans="1:26" ht="14.5" customHeight="1" x14ac:dyDescent="0.35">
      <c r="A61" s="196" t="s">
        <v>85</v>
      </c>
      <c r="B61" s="240" t="s">
        <v>104</v>
      </c>
      <c r="C61" s="119" t="s">
        <v>343</v>
      </c>
      <c r="D61" s="119" t="s">
        <v>281</v>
      </c>
      <c r="E61" s="259" t="s">
        <v>281</v>
      </c>
      <c r="F61" s="259">
        <f ca="1">COUNTIFS(INDIRECT("RAG!$C$"&amp;$V12&amp;":$BB$"&amp;$V12),F$11,RAG!$C$3:$BB$3,$B61)</f>
        <v>0</v>
      </c>
      <c r="G61" s="259">
        <f ca="1">COUNTIFS(INDIRECT("RAG!$C$"&amp;$V12&amp;":$BB$"&amp;$V12),G$11,RAG!$C$3:$BB$3,$B61)</f>
        <v>0</v>
      </c>
      <c r="H61" s="259">
        <f ca="1">COUNTIFS(INDIRECT("RAG!$C$"&amp;$V12&amp;":$BB$"&amp;$V12),H$11,RAG!$C$3:$BB$3,$B61)</f>
        <v>5</v>
      </c>
      <c r="I61" s="231" t="s">
        <v>282</v>
      </c>
      <c r="J61" s="231" t="s">
        <v>335</v>
      </c>
      <c r="K61" s="231" t="s">
        <v>284</v>
      </c>
      <c r="L61" s="231" t="s">
        <v>285</v>
      </c>
      <c r="M61" s="231" t="s">
        <v>286</v>
      </c>
      <c r="N61" s="231" t="s">
        <v>261</v>
      </c>
      <c r="O61" s="246" t="s">
        <v>667</v>
      </c>
      <c r="P61" s="231" t="s">
        <v>289</v>
      </c>
      <c r="Q61" s="271"/>
      <c r="R61" s="271" t="s">
        <v>746</v>
      </c>
      <c r="S61" s="292"/>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0"/>
      <c r="F62" s="260"/>
      <c r="G62" s="260"/>
      <c r="H62" s="260"/>
      <c r="I62" s="232"/>
      <c r="J62" s="232"/>
      <c r="K62" s="232"/>
      <c r="L62" s="232"/>
      <c r="M62" s="232"/>
      <c r="N62" s="232"/>
      <c r="O62" s="187"/>
      <c r="P62" s="232"/>
      <c r="Q62" s="272"/>
      <c r="R62" s="272"/>
      <c r="S62" s="292"/>
      <c r="V62" s="275"/>
    </row>
    <row r="63" spans="1:26" x14ac:dyDescent="0.35">
      <c r="A63" s="197"/>
      <c r="B63" s="241"/>
      <c r="C63" s="108" t="s">
        <v>345</v>
      </c>
      <c r="D63" s="108" t="s">
        <v>281</v>
      </c>
      <c r="E63" s="260"/>
      <c r="F63" s="260"/>
      <c r="G63" s="260"/>
      <c r="H63" s="260"/>
      <c r="I63" s="232"/>
      <c r="J63" s="232"/>
      <c r="K63" s="232"/>
      <c r="L63" s="232"/>
      <c r="M63" s="232"/>
      <c r="N63" s="232"/>
      <c r="O63" s="187"/>
      <c r="P63" s="232"/>
      <c r="Q63" s="272"/>
      <c r="R63" s="272"/>
      <c r="S63" s="292"/>
      <c r="V63" s="275"/>
    </row>
    <row r="64" spans="1:26" x14ac:dyDescent="0.35">
      <c r="A64" s="197"/>
      <c r="B64" s="241"/>
      <c r="C64" s="108" t="s">
        <v>346</v>
      </c>
      <c r="D64" s="108" t="s">
        <v>281</v>
      </c>
      <c r="E64" s="260"/>
      <c r="F64" s="260"/>
      <c r="G64" s="260"/>
      <c r="H64" s="260"/>
      <c r="I64" s="232"/>
      <c r="J64" s="232"/>
      <c r="K64" s="232"/>
      <c r="L64" s="232"/>
      <c r="M64" s="232"/>
      <c r="N64" s="232"/>
      <c r="O64" s="187"/>
      <c r="P64" s="232"/>
      <c r="Q64" s="272"/>
      <c r="R64" s="272"/>
      <c r="S64" s="292"/>
      <c r="V64" s="275"/>
    </row>
    <row r="65" spans="1:26" x14ac:dyDescent="0.35">
      <c r="A65" s="197"/>
      <c r="B65" s="241"/>
      <c r="C65" s="108" t="s">
        <v>347</v>
      </c>
      <c r="D65" s="108" t="s">
        <v>281</v>
      </c>
      <c r="E65" s="260"/>
      <c r="F65" s="260"/>
      <c r="G65" s="260"/>
      <c r="H65" s="260"/>
      <c r="I65" s="232"/>
      <c r="J65" s="232"/>
      <c r="K65" s="232"/>
      <c r="L65" s="232"/>
      <c r="M65" s="232"/>
      <c r="N65" s="232"/>
      <c r="O65" s="187"/>
      <c r="P65" s="232"/>
      <c r="Q65" s="272"/>
      <c r="R65" s="272"/>
      <c r="S65" s="292"/>
      <c r="V65" s="275"/>
    </row>
    <row r="66" spans="1:26" x14ac:dyDescent="0.35">
      <c r="A66" s="197"/>
      <c r="B66" s="241"/>
      <c r="C66" s="108" t="s">
        <v>348</v>
      </c>
      <c r="D66" s="108" t="s">
        <v>281</v>
      </c>
      <c r="E66" s="260"/>
      <c r="F66" s="260"/>
      <c r="G66" s="260"/>
      <c r="H66" s="260"/>
      <c r="I66" s="232"/>
      <c r="J66" s="232"/>
      <c r="K66" s="232"/>
      <c r="L66" s="232"/>
      <c r="M66" s="232"/>
      <c r="N66" s="232"/>
      <c r="O66" s="187"/>
      <c r="P66" s="232"/>
      <c r="Q66" s="272"/>
      <c r="R66" s="272"/>
      <c r="S66" s="292"/>
      <c r="V66" s="275"/>
    </row>
    <row r="67" spans="1:26" ht="29" x14ac:dyDescent="0.35">
      <c r="A67" s="197"/>
      <c r="B67" s="241"/>
      <c r="C67" s="108" t="s">
        <v>349</v>
      </c>
      <c r="D67" s="108" t="s">
        <v>281</v>
      </c>
      <c r="E67" s="260"/>
      <c r="F67" s="260"/>
      <c r="G67" s="260"/>
      <c r="H67" s="260"/>
      <c r="I67" s="232"/>
      <c r="J67" s="232"/>
      <c r="K67" s="232"/>
      <c r="L67" s="232"/>
      <c r="M67" s="232"/>
      <c r="N67" s="232"/>
      <c r="O67" s="187"/>
      <c r="P67" s="232"/>
      <c r="Q67" s="272"/>
      <c r="R67" s="272"/>
      <c r="S67" s="292"/>
      <c r="V67" s="275"/>
    </row>
    <row r="68" spans="1:26" ht="15" thickBot="1" x14ac:dyDescent="0.4">
      <c r="A68" s="198"/>
      <c r="B68" s="242"/>
      <c r="C68" s="121" t="s">
        <v>350</v>
      </c>
      <c r="D68" s="108" t="s">
        <v>281</v>
      </c>
      <c r="E68" s="261"/>
      <c r="F68" s="261"/>
      <c r="G68" s="261"/>
      <c r="H68" s="261"/>
      <c r="I68" s="248"/>
      <c r="J68" s="248"/>
      <c r="K68" s="248"/>
      <c r="L68" s="248"/>
      <c r="M68" s="248"/>
      <c r="N68" s="248"/>
      <c r="O68" s="247"/>
      <c r="P68" s="248"/>
      <c r="Q68" s="273"/>
      <c r="R68" s="273"/>
      <c r="S68" s="292"/>
      <c r="V68" s="276"/>
    </row>
    <row r="69" spans="1:26" ht="14.5" customHeight="1" x14ac:dyDescent="0.35">
      <c r="A69" s="196" t="s">
        <v>599</v>
      </c>
      <c r="B69" s="240" t="s">
        <v>105</v>
      </c>
      <c r="C69" s="124" t="s">
        <v>738</v>
      </c>
      <c r="D69" s="119" t="s">
        <v>281</v>
      </c>
      <c r="E69" s="259" t="s">
        <v>281</v>
      </c>
      <c r="F69" s="259">
        <f ca="1">COUNTIFS(INDIRECT("RAG!$C$"&amp;$V12&amp;":$BB$"&amp;$V12),F$11,RAG!$C$3:$BB$3,$B69)</f>
        <v>0</v>
      </c>
      <c r="G69" s="259">
        <f ca="1">COUNTIFS(INDIRECT("RAG!$C$"&amp;$V12&amp;":$BB$"&amp;$V12),G$11,RAG!$C$3:$BB$3,$B69)</f>
        <v>0</v>
      </c>
      <c r="H69" s="259">
        <f ca="1">COUNTIFS(INDIRECT("RAG!$C$"&amp;$V12&amp;":$BB$"&amp;$V12),H$11,RAG!$C$3:$BB$3,$B69)</f>
        <v>6</v>
      </c>
      <c r="I69" s="231" t="s">
        <v>282</v>
      </c>
      <c r="J69" s="231" t="s">
        <v>335</v>
      </c>
      <c r="K69" s="231" t="s">
        <v>284</v>
      </c>
      <c r="L69" s="231" t="s">
        <v>285</v>
      </c>
      <c r="M69" s="231" t="s">
        <v>286</v>
      </c>
      <c r="N69" s="231" t="s">
        <v>261</v>
      </c>
      <c r="O69" s="262" t="s">
        <v>561</v>
      </c>
      <c r="P69" s="231" t="s">
        <v>289</v>
      </c>
      <c r="Q69" s="249"/>
      <c r="R69" s="234"/>
      <c r="S69" s="293"/>
      <c r="V69" s="237"/>
      <c r="Z69" t="str">
        <f>IF(R69&gt;0,B69&amp;":"&amp;R69&amp;"
","")</f>
        <v/>
      </c>
    </row>
    <row r="70" spans="1:26" x14ac:dyDescent="0.35">
      <c r="A70" s="197"/>
      <c r="B70" s="241"/>
      <c r="C70" s="125" t="s">
        <v>352</v>
      </c>
      <c r="D70" s="108" t="s">
        <v>281</v>
      </c>
      <c r="E70" s="260"/>
      <c r="F70" s="260"/>
      <c r="G70" s="260"/>
      <c r="H70" s="260"/>
      <c r="I70" s="232"/>
      <c r="J70" s="232"/>
      <c r="K70" s="232"/>
      <c r="L70" s="232"/>
      <c r="M70" s="232"/>
      <c r="N70" s="232"/>
      <c r="O70" s="263"/>
      <c r="P70" s="232"/>
      <c r="Q70" s="250"/>
      <c r="R70" s="235"/>
      <c r="S70" s="293"/>
      <c r="V70" s="238"/>
    </row>
    <row r="71" spans="1:26" ht="29" x14ac:dyDescent="0.35">
      <c r="A71" s="197"/>
      <c r="B71" s="241"/>
      <c r="C71" s="125" t="s">
        <v>353</v>
      </c>
      <c r="D71" s="108" t="s">
        <v>281</v>
      </c>
      <c r="E71" s="260"/>
      <c r="F71" s="260"/>
      <c r="G71" s="260"/>
      <c r="H71" s="260"/>
      <c r="I71" s="232"/>
      <c r="J71" s="232"/>
      <c r="K71" s="232"/>
      <c r="L71" s="232"/>
      <c r="M71" s="232"/>
      <c r="N71" s="232"/>
      <c r="O71" s="263"/>
      <c r="P71" s="232"/>
      <c r="Q71" s="250"/>
      <c r="R71" s="235"/>
      <c r="S71" s="293"/>
      <c r="V71" s="238"/>
    </row>
    <row r="72" spans="1:26" x14ac:dyDescent="0.35">
      <c r="A72" s="197"/>
      <c r="B72" s="241"/>
      <c r="C72" s="125" t="s">
        <v>354</v>
      </c>
      <c r="D72" s="108" t="s">
        <v>289</v>
      </c>
      <c r="E72" s="260"/>
      <c r="F72" s="260"/>
      <c r="G72" s="260"/>
      <c r="H72" s="260"/>
      <c r="I72" s="232"/>
      <c r="J72" s="232"/>
      <c r="K72" s="232"/>
      <c r="L72" s="232"/>
      <c r="M72" s="232"/>
      <c r="N72" s="232"/>
      <c r="O72" s="263"/>
      <c r="P72" s="232"/>
      <c r="Q72" s="250"/>
      <c r="R72" s="235"/>
      <c r="S72" s="293"/>
      <c r="V72" s="238"/>
    </row>
    <row r="73" spans="1:26" x14ac:dyDescent="0.35">
      <c r="A73" s="197"/>
      <c r="B73" s="241"/>
      <c r="C73" s="125" t="s">
        <v>739</v>
      </c>
      <c r="D73" s="108" t="s">
        <v>289</v>
      </c>
      <c r="E73" s="260"/>
      <c r="F73" s="260"/>
      <c r="G73" s="260"/>
      <c r="H73" s="260"/>
      <c r="I73" s="232"/>
      <c r="J73" s="232"/>
      <c r="K73" s="232"/>
      <c r="L73" s="232"/>
      <c r="M73" s="232"/>
      <c r="N73" s="232"/>
      <c r="O73" s="263"/>
      <c r="P73" s="232"/>
      <c r="Q73" s="250"/>
      <c r="R73" s="235"/>
      <c r="S73" s="293"/>
      <c r="V73" s="238"/>
    </row>
    <row r="74" spans="1:26" x14ac:dyDescent="0.35">
      <c r="A74" s="197"/>
      <c r="B74" s="241"/>
      <c r="C74" s="125" t="s">
        <v>355</v>
      </c>
      <c r="D74" s="108" t="s">
        <v>289</v>
      </c>
      <c r="E74" s="260"/>
      <c r="F74" s="260"/>
      <c r="G74" s="260"/>
      <c r="H74" s="260"/>
      <c r="I74" s="232"/>
      <c r="J74" s="232"/>
      <c r="K74" s="232"/>
      <c r="L74" s="232"/>
      <c r="M74" s="232"/>
      <c r="N74" s="232"/>
      <c r="O74" s="263"/>
      <c r="P74" s="232"/>
      <c r="Q74" s="250"/>
      <c r="R74" s="235"/>
      <c r="S74" s="293"/>
      <c r="V74" s="238"/>
    </row>
    <row r="75" spans="1:26" ht="15" thickBot="1" x14ac:dyDescent="0.4">
      <c r="A75" s="198"/>
      <c r="B75" s="242"/>
      <c r="C75" s="126" t="s">
        <v>356</v>
      </c>
      <c r="D75" s="108" t="s">
        <v>289</v>
      </c>
      <c r="E75" s="261"/>
      <c r="F75" s="261"/>
      <c r="G75" s="261"/>
      <c r="H75" s="261"/>
      <c r="I75" s="248"/>
      <c r="J75" s="248"/>
      <c r="K75" s="248"/>
      <c r="L75" s="248"/>
      <c r="M75" s="248"/>
      <c r="N75" s="248"/>
      <c r="O75" s="264"/>
      <c r="P75" s="248"/>
      <c r="Q75" s="251"/>
      <c r="R75" s="258"/>
      <c r="S75" s="293"/>
      <c r="V75" s="252"/>
    </row>
    <row r="76" spans="1:26" ht="14.5" customHeight="1" x14ac:dyDescent="0.35">
      <c r="A76" s="196" t="s">
        <v>87</v>
      </c>
      <c r="B76" s="240" t="s">
        <v>106</v>
      </c>
      <c r="C76" s="124" t="s">
        <v>357</v>
      </c>
      <c r="D76" s="119" t="s">
        <v>281</v>
      </c>
      <c r="E76" s="259" t="s">
        <v>281</v>
      </c>
      <c r="F76" s="259">
        <f ca="1">COUNTIFS(INDIRECT("RAG!$C$"&amp;$V12&amp;":$BB$"&amp;$V12),F$11,RAG!$C$3:$BB$3,$B76)</f>
        <v>0</v>
      </c>
      <c r="G76" s="259">
        <f ca="1">COUNTIFS(INDIRECT("RAG!$C$"&amp;$V12&amp;":$BB$"&amp;$V12),G$11,RAG!$C$3:$BB$3,$B76)</f>
        <v>0</v>
      </c>
      <c r="H76" s="259">
        <f ca="1">COUNTIFS(INDIRECT("RAG!$C$"&amp;$V12&amp;":$BB$"&amp;$V12),H$11,RAG!$C$3:$BB$3,$B76)</f>
        <v>4</v>
      </c>
      <c r="I76" s="231" t="s">
        <v>282</v>
      </c>
      <c r="J76" s="231" t="s">
        <v>335</v>
      </c>
      <c r="K76" s="231" t="s">
        <v>284</v>
      </c>
      <c r="L76" s="231" t="s">
        <v>285</v>
      </c>
      <c r="M76" s="231" t="s">
        <v>286</v>
      </c>
      <c r="N76" s="231" t="s">
        <v>261</v>
      </c>
      <c r="O76" s="268" t="s">
        <v>841</v>
      </c>
      <c r="P76" s="231" t="s">
        <v>289</v>
      </c>
      <c r="Q76" s="249"/>
      <c r="R76" s="234" t="s">
        <v>392</v>
      </c>
      <c r="S76" s="293"/>
      <c r="V76" s="237"/>
      <c r="Z76" t="str">
        <f>IF(R76&gt;0,B76&amp;":"&amp;R76&amp;"
","")</f>
        <v xml:space="preserve">IIA12:Local Plan Policy GR1 Achieving a High Standard of Development
Design and Layout Considerations requires all development proposals to respect the character and landscape of which it is built in.
</v>
      </c>
    </row>
    <row r="77" spans="1:26" x14ac:dyDescent="0.35">
      <c r="A77" s="197"/>
      <c r="B77" s="241"/>
      <c r="C77" s="125" t="s">
        <v>359</v>
      </c>
      <c r="D77" s="108" t="s">
        <v>289</v>
      </c>
      <c r="E77" s="260"/>
      <c r="F77" s="260"/>
      <c r="G77" s="260"/>
      <c r="H77" s="260"/>
      <c r="I77" s="232"/>
      <c r="J77" s="232"/>
      <c r="K77" s="232"/>
      <c r="L77" s="232"/>
      <c r="M77" s="232"/>
      <c r="N77" s="232"/>
      <c r="O77" s="269"/>
      <c r="P77" s="232"/>
      <c r="Q77" s="250"/>
      <c r="R77" s="235"/>
      <c r="S77" s="293"/>
      <c r="V77" s="238"/>
    </row>
    <row r="78" spans="1:26" x14ac:dyDescent="0.35">
      <c r="A78" s="197"/>
      <c r="B78" s="241"/>
      <c r="C78" s="125" t="s">
        <v>360</v>
      </c>
      <c r="D78" s="108" t="s">
        <v>281</v>
      </c>
      <c r="E78" s="260"/>
      <c r="F78" s="260"/>
      <c r="G78" s="260"/>
      <c r="H78" s="260"/>
      <c r="I78" s="232"/>
      <c r="J78" s="232"/>
      <c r="K78" s="232"/>
      <c r="L78" s="232"/>
      <c r="M78" s="232"/>
      <c r="N78" s="232"/>
      <c r="O78" s="269"/>
      <c r="P78" s="232"/>
      <c r="Q78" s="250"/>
      <c r="R78" s="235"/>
      <c r="S78" s="293"/>
      <c r="V78" s="238"/>
    </row>
    <row r="79" spans="1:26" x14ac:dyDescent="0.35">
      <c r="A79" s="197"/>
      <c r="B79" s="241"/>
      <c r="C79" s="125" t="s">
        <v>361</v>
      </c>
      <c r="D79" s="108" t="s">
        <v>281</v>
      </c>
      <c r="E79" s="260"/>
      <c r="F79" s="260"/>
      <c r="G79" s="260"/>
      <c r="H79" s="260"/>
      <c r="I79" s="232"/>
      <c r="J79" s="232"/>
      <c r="K79" s="232"/>
      <c r="L79" s="232"/>
      <c r="M79" s="232"/>
      <c r="N79" s="232"/>
      <c r="O79" s="269"/>
      <c r="P79" s="232"/>
      <c r="Q79" s="250"/>
      <c r="R79" s="235"/>
      <c r="S79" s="293"/>
      <c r="V79" s="238"/>
    </row>
    <row r="80" spans="1:26" ht="53.5" customHeight="1" thickBot="1" x14ac:dyDescent="0.4">
      <c r="A80" s="198"/>
      <c r="B80" s="242"/>
      <c r="C80" s="130" t="s">
        <v>362</v>
      </c>
      <c r="D80" s="108" t="s">
        <v>281</v>
      </c>
      <c r="E80" s="261"/>
      <c r="F80" s="261"/>
      <c r="G80" s="261"/>
      <c r="H80" s="261"/>
      <c r="I80" s="248"/>
      <c r="J80" s="248"/>
      <c r="K80" s="248"/>
      <c r="L80" s="248"/>
      <c r="M80" s="248"/>
      <c r="N80" s="248"/>
      <c r="O80" s="270"/>
      <c r="P80" s="248"/>
      <c r="Q80" s="251"/>
      <c r="R80" s="258"/>
      <c r="S80" s="293"/>
      <c r="V80" s="252"/>
    </row>
    <row r="81" spans="1:26" ht="14.5" customHeight="1" x14ac:dyDescent="0.35">
      <c r="A81" s="199" t="s">
        <v>91</v>
      </c>
      <c r="B81" s="240" t="s">
        <v>107</v>
      </c>
      <c r="C81" s="124" t="s">
        <v>363</v>
      </c>
      <c r="D81" s="119" t="s">
        <v>281</v>
      </c>
      <c r="E81" s="240" t="s">
        <v>281</v>
      </c>
      <c r="F81" s="240">
        <f ca="1">COUNTIFS(INDIRECT("RAG!$C$"&amp;$V12&amp;":$BB$"&amp;$V12),F$11,RAG!$C$3:$BB$3,$B81)</f>
        <v>0</v>
      </c>
      <c r="G81" s="240">
        <f ca="1">COUNTIFS(INDIRECT("RAG!$C$"&amp;$V12&amp;":$BB$"&amp;$V12),G$11,RAG!$C$3:$BB$3,$B81)</f>
        <v>1</v>
      </c>
      <c r="H81" s="240">
        <f ca="1">COUNTIFS(INDIRECT("RAG!$C$"&amp;$V12&amp;":$BB$"&amp;$V12),H$11,RAG!$C$3:$BB$3,$B81)</f>
        <v>4</v>
      </c>
      <c r="I81" s="243" t="s">
        <v>231</v>
      </c>
      <c r="J81" s="243" t="s">
        <v>231</v>
      </c>
      <c r="K81" s="243" t="s">
        <v>231</v>
      </c>
      <c r="L81" s="243" t="s">
        <v>231</v>
      </c>
      <c r="M81" s="243" t="s">
        <v>231</v>
      </c>
      <c r="N81" s="243" t="s">
        <v>262</v>
      </c>
      <c r="O81" s="246" t="s">
        <v>951</v>
      </c>
      <c r="P81" s="231" t="s">
        <v>289</v>
      </c>
      <c r="Q81" s="234"/>
      <c r="R81" s="234" t="s">
        <v>938</v>
      </c>
      <c r="S81" s="294"/>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41"/>
      <c r="F82" s="241"/>
      <c r="G82" s="241"/>
      <c r="H82" s="241"/>
      <c r="I82" s="244"/>
      <c r="J82" s="244"/>
      <c r="K82" s="244"/>
      <c r="L82" s="244"/>
      <c r="M82" s="244"/>
      <c r="N82" s="244"/>
      <c r="O82" s="187"/>
      <c r="P82" s="232"/>
      <c r="Q82" s="235"/>
      <c r="R82" s="235"/>
      <c r="S82" s="294"/>
      <c r="V82" s="238"/>
    </row>
    <row r="83" spans="1:26" x14ac:dyDescent="0.35">
      <c r="A83" s="201"/>
      <c r="B83" s="241"/>
      <c r="C83" s="125" t="s">
        <v>365</v>
      </c>
      <c r="D83" s="108" t="s">
        <v>289</v>
      </c>
      <c r="E83" s="241"/>
      <c r="F83" s="241"/>
      <c r="G83" s="241"/>
      <c r="H83" s="241"/>
      <c r="I83" s="244"/>
      <c r="J83" s="244"/>
      <c r="K83" s="244"/>
      <c r="L83" s="244"/>
      <c r="M83" s="244"/>
      <c r="N83" s="244"/>
      <c r="O83" s="187"/>
      <c r="P83" s="232"/>
      <c r="Q83" s="235"/>
      <c r="R83" s="235"/>
      <c r="S83" s="294"/>
      <c r="V83" s="238"/>
    </row>
    <row r="84" spans="1:26" x14ac:dyDescent="0.35">
      <c r="A84" s="201"/>
      <c r="B84" s="241"/>
      <c r="C84" s="131" t="s">
        <v>366</v>
      </c>
      <c r="D84" s="108" t="s">
        <v>281</v>
      </c>
      <c r="E84" s="241"/>
      <c r="F84" s="241"/>
      <c r="G84" s="241"/>
      <c r="H84" s="241"/>
      <c r="I84" s="244"/>
      <c r="J84" s="244"/>
      <c r="K84" s="244"/>
      <c r="L84" s="244"/>
      <c r="M84" s="244"/>
      <c r="N84" s="244"/>
      <c r="O84" s="187"/>
      <c r="P84" s="232"/>
      <c r="Q84" s="235"/>
      <c r="R84" s="235"/>
      <c r="S84" s="294"/>
      <c r="V84" s="238"/>
    </row>
    <row r="85" spans="1:26" ht="29" x14ac:dyDescent="0.35">
      <c r="A85" s="201"/>
      <c r="B85" s="241"/>
      <c r="C85" s="131" t="s">
        <v>367</v>
      </c>
      <c r="D85" s="108" t="s">
        <v>289</v>
      </c>
      <c r="E85" s="241"/>
      <c r="F85" s="241"/>
      <c r="G85" s="241"/>
      <c r="H85" s="241"/>
      <c r="I85" s="244"/>
      <c r="J85" s="244"/>
      <c r="K85" s="244"/>
      <c r="L85" s="244"/>
      <c r="M85" s="244"/>
      <c r="N85" s="244"/>
      <c r="O85" s="187"/>
      <c r="P85" s="232"/>
      <c r="Q85" s="235"/>
      <c r="R85" s="235"/>
      <c r="S85" s="294"/>
      <c r="V85" s="238"/>
    </row>
    <row r="86" spans="1:26" ht="29" x14ac:dyDescent="0.35">
      <c r="A86" s="201"/>
      <c r="B86" s="241"/>
      <c r="C86" s="131" t="s">
        <v>368</v>
      </c>
      <c r="D86" s="108" t="s">
        <v>281</v>
      </c>
      <c r="E86" s="241"/>
      <c r="F86" s="241"/>
      <c r="G86" s="241"/>
      <c r="H86" s="241"/>
      <c r="I86" s="244"/>
      <c r="J86" s="244"/>
      <c r="K86" s="244"/>
      <c r="L86" s="244"/>
      <c r="M86" s="244"/>
      <c r="N86" s="244"/>
      <c r="O86" s="187"/>
      <c r="P86" s="232"/>
      <c r="Q86" s="235"/>
      <c r="R86" s="235"/>
      <c r="S86" s="294"/>
      <c r="V86" s="238"/>
    </row>
    <row r="87" spans="1:26" ht="15" thickBot="1" x14ac:dyDescent="0.4">
      <c r="A87" s="200"/>
      <c r="B87" s="242"/>
      <c r="C87" s="129" t="s">
        <v>369</v>
      </c>
      <c r="D87" s="108" t="s">
        <v>289</v>
      </c>
      <c r="E87" s="242"/>
      <c r="F87" s="242"/>
      <c r="G87" s="242"/>
      <c r="H87" s="242"/>
      <c r="I87" s="256"/>
      <c r="J87" s="256"/>
      <c r="K87" s="256"/>
      <c r="L87" s="256"/>
      <c r="M87" s="256"/>
      <c r="N87" s="256"/>
      <c r="O87" s="247"/>
      <c r="P87" s="248"/>
      <c r="Q87" s="258"/>
      <c r="R87" s="258"/>
      <c r="S87" s="294"/>
      <c r="V87" s="252"/>
    </row>
    <row r="88" spans="1:26" ht="25.5" customHeight="1" x14ac:dyDescent="0.35">
      <c r="A88" s="199" t="s">
        <v>94</v>
      </c>
      <c r="B88" s="240" t="s">
        <v>108</v>
      </c>
      <c r="C88" s="132" t="s">
        <v>370</v>
      </c>
      <c r="D88" s="122" t="s">
        <v>289</v>
      </c>
      <c r="E88" s="240" t="s">
        <v>281</v>
      </c>
      <c r="F88" s="240">
        <f ca="1">COUNTIFS(INDIRECT("RAG!$C$"&amp;$V12&amp;":$BB$"&amp;$V12),F$11,RAG!$C$3:$BB$3,$B88)</f>
        <v>0</v>
      </c>
      <c r="G88" s="240">
        <f ca="1">COUNTIFS(INDIRECT("RAG!$C$"&amp;$V12&amp;":$BB$"&amp;$V12),G$11,RAG!$C$3:$BB$3,$B88)</f>
        <v>0</v>
      </c>
      <c r="H88" s="240">
        <f ca="1">COUNTIFS(INDIRECT("RAG!$C$"&amp;$V12&amp;":$BB$"&amp;$V12),H$11,RAG!$C$3:$BB$3,$B88)</f>
        <v>1</v>
      </c>
      <c r="I88" s="231" t="s">
        <v>231</v>
      </c>
      <c r="J88" s="231" t="s">
        <v>231</v>
      </c>
      <c r="K88" s="231" t="s">
        <v>231</v>
      </c>
      <c r="L88" s="231" t="s">
        <v>231</v>
      </c>
      <c r="M88" s="231" t="s">
        <v>231</v>
      </c>
      <c r="N88" s="231" t="s">
        <v>262</v>
      </c>
      <c r="O88" s="246" t="s">
        <v>513</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ht="27.75" customHeight="1" x14ac:dyDescent="0.35">
      <c r="A89" s="201"/>
      <c r="B89" s="241"/>
      <c r="C89" s="131" t="s">
        <v>372</v>
      </c>
      <c r="D89" s="108" t="s">
        <v>281</v>
      </c>
      <c r="E89" s="241"/>
      <c r="F89" s="241"/>
      <c r="G89" s="241"/>
      <c r="H89" s="241"/>
      <c r="I89" s="232"/>
      <c r="J89" s="232"/>
      <c r="K89" s="232"/>
      <c r="L89" s="232"/>
      <c r="M89" s="232"/>
      <c r="N89" s="232"/>
      <c r="O89" s="187"/>
      <c r="P89" s="232"/>
      <c r="Q89" s="235"/>
      <c r="R89" s="235"/>
      <c r="S89" s="293"/>
      <c r="V89" s="238"/>
    </row>
    <row r="90" spans="1:26" ht="30" customHeight="1" x14ac:dyDescent="0.35">
      <c r="A90" s="201"/>
      <c r="B90" s="241"/>
      <c r="C90" s="131" t="s">
        <v>373</v>
      </c>
      <c r="D90" s="108" t="s">
        <v>289</v>
      </c>
      <c r="E90" s="241"/>
      <c r="F90" s="241"/>
      <c r="G90" s="241"/>
      <c r="H90" s="241"/>
      <c r="I90" s="232"/>
      <c r="J90" s="232"/>
      <c r="K90" s="232"/>
      <c r="L90" s="232"/>
      <c r="M90" s="232"/>
      <c r="N90" s="232"/>
      <c r="O90" s="187"/>
      <c r="P90" s="232"/>
      <c r="Q90" s="235"/>
      <c r="R90" s="235"/>
      <c r="S90" s="293"/>
      <c r="V90" s="238"/>
    </row>
    <row r="91" spans="1:26" ht="48.65" customHeight="1" thickBot="1" x14ac:dyDescent="0.4">
      <c r="A91" s="202"/>
      <c r="B91" s="242"/>
      <c r="C91" s="133" t="s">
        <v>374</v>
      </c>
      <c r="D91" s="143" t="s">
        <v>281</v>
      </c>
      <c r="E91" s="242"/>
      <c r="F91" s="242"/>
      <c r="G91" s="242"/>
      <c r="H91" s="242"/>
      <c r="I91" s="233"/>
      <c r="J91" s="233"/>
      <c r="K91" s="233"/>
      <c r="L91" s="233"/>
      <c r="M91" s="233"/>
      <c r="N91" s="233"/>
      <c r="O91" s="257"/>
      <c r="P91" s="233"/>
      <c r="Q91" s="236"/>
      <c r="R91" s="236"/>
      <c r="S91" s="293"/>
      <c r="V91" s="239"/>
      <c r="W91" s="120" t="str">
        <f>IF(N91='[4]Drop downs'!$G$2,B91&amp;": "&amp;O91&amp;""," ")</f>
        <v xml:space="preserve"> </v>
      </c>
      <c r="X91" s="120"/>
    </row>
    <row r="92" spans="1:26" x14ac:dyDescent="0.35">
      <c r="E92" s="156"/>
      <c r="F92" s="156"/>
      <c r="G92" s="156"/>
      <c r="H92" s="156"/>
      <c r="I92" s="156"/>
      <c r="J92" s="156"/>
      <c r="K92" s="156"/>
      <c r="L92" s="156"/>
      <c r="M92" s="156"/>
      <c r="N92" s="156"/>
      <c r="O92" s="156"/>
      <c r="P92" s="156"/>
      <c r="Q92" s="156"/>
      <c r="R92" s="156"/>
    </row>
    <row r="93" spans="1:26" x14ac:dyDescent="0.35">
      <c r="E93" s="156"/>
      <c r="F93" s="156"/>
      <c r="G93" s="156"/>
      <c r="H93" s="156"/>
      <c r="I93" s="156"/>
      <c r="J93" s="156"/>
      <c r="K93" s="156"/>
      <c r="L93" s="156"/>
      <c r="M93" s="156"/>
      <c r="N93" s="156"/>
      <c r="O93" s="156"/>
      <c r="P93" s="156"/>
      <c r="Q93" s="156"/>
      <c r="R93" s="156"/>
    </row>
    <row r="94" spans="1:26" s="111" customFormat="1" x14ac:dyDescent="0.35">
      <c r="A94"/>
      <c r="B94"/>
      <c r="C94"/>
      <c r="D94"/>
      <c r="E94"/>
      <c r="F94"/>
      <c r="G94"/>
      <c r="H94"/>
      <c r="I94"/>
      <c r="J94"/>
      <c r="K94"/>
      <c r="L94"/>
      <c r="M94"/>
      <c r="N94"/>
      <c r="O94"/>
      <c r="P94"/>
      <c r="Q94"/>
      <c r="R94"/>
      <c r="S94" s="155"/>
    </row>
  </sheetData>
  <sheetProtection algorithmName="SHA-512" hashValue="eD19FJLVQqwfBokac8vLpk6vMVvLwrXIfoBC5yjS3nzKiB9mdq/u7oXVFzy9GgyW81TpqdyFPfRu5eQL6FhGkg==" saltValue="OUkzJNtsGBwVjEZrGDzpEQ=="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O24:O31"/>
    <mergeCell ref="P24:P31"/>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A46:A50"/>
    <mergeCell ref="B46:B50"/>
    <mergeCell ref="E46:E50"/>
    <mergeCell ref="F46:F50"/>
    <mergeCell ref="G46:G50"/>
    <mergeCell ref="I40:I45"/>
    <mergeCell ref="J40:J45"/>
    <mergeCell ref="K40:K45"/>
    <mergeCell ref="L40:L45"/>
    <mergeCell ref="M40:M45"/>
    <mergeCell ref="N40:N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C31">
    <cfRule type="expression" dxfId="1310" priority="188">
      <formula>$D12="No"</formula>
    </cfRule>
  </conditionalFormatting>
  <conditionalFormatting sqref="C54:C57">
    <cfRule type="expression" dxfId="1309" priority="189">
      <formula>$D54="No"</formula>
    </cfRule>
  </conditionalFormatting>
  <conditionalFormatting sqref="C12:D23">
    <cfRule type="expression" dxfId="1308" priority="190">
      <formula>$D12="No"</formula>
    </cfRule>
  </conditionalFormatting>
  <conditionalFormatting sqref="C32:D91">
    <cfRule type="expression" dxfId="1307" priority="7">
      <formula>$D32="No"</formula>
    </cfRule>
  </conditionalFormatting>
  <conditionalFormatting sqref="D24:D31">
    <cfRule type="expression" dxfId="1306" priority="77">
      <formula>$D24="No"</formula>
    </cfRule>
  </conditionalFormatting>
  <conditionalFormatting sqref="F12:F91">
    <cfRule type="cellIs" dxfId="1305" priority="10" operator="greaterThan">
      <formula>0</formula>
    </cfRule>
  </conditionalFormatting>
  <conditionalFormatting sqref="G12:G91">
    <cfRule type="cellIs" dxfId="1304" priority="9" operator="greaterThan">
      <formula>0</formula>
    </cfRule>
  </conditionalFormatting>
  <conditionalFormatting sqref="H12:H91">
    <cfRule type="cellIs" dxfId="1303" priority="8" operator="greaterThan">
      <formula>0</formula>
    </cfRule>
  </conditionalFormatting>
  <conditionalFormatting sqref="N12">
    <cfRule type="cellIs" dxfId="1302" priority="105" operator="equal">
      <formula>"Significant Positive"</formula>
    </cfRule>
    <cfRule type="cellIs" dxfId="1301" priority="106" operator="equal">
      <formula>"Neutral"</formula>
    </cfRule>
    <cfRule type="cellIs" dxfId="1300" priority="104" operator="equal">
      <formula>"Minor Positive"</formula>
    </cfRule>
    <cfRule type="cellIs" dxfId="1299" priority="103" operator="equal">
      <formula>"Significant Negative"</formula>
    </cfRule>
    <cfRule type="cellIs" dxfId="1298" priority="102" operator="equal">
      <formula>"Minor Negative"</formula>
    </cfRule>
  </conditionalFormatting>
  <conditionalFormatting sqref="N22">
    <cfRule type="cellIs" dxfId="1297" priority="110" operator="equal">
      <formula>"Neutral"</formula>
    </cfRule>
    <cfRule type="cellIs" dxfId="1296" priority="109" operator="equal">
      <formula>"Uncertain"</formula>
    </cfRule>
    <cfRule type="cellIs" dxfId="1295" priority="108" operator="equal">
      <formula>"Minor Negative"</formula>
    </cfRule>
    <cfRule type="cellIs" dxfId="1294" priority="107" operator="equal">
      <formula>"Significant Negative"</formula>
    </cfRule>
    <cfRule type="cellIs" dxfId="1293" priority="112" operator="equal">
      <formula>"Significant Positive"</formula>
    </cfRule>
    <cfRule type="cellIs" dxfId="1292" priority="111" operator="equal">
      <formula>"Minor Positive"</formula>
    </cfRule>
  </conditionalFormatting>
  <conditionalFormatting sqref="N24">
    <cfRule type="cellIs" dxfId="1291" priority="76" operator="equal">
      <formula>"Significant Positive"</formula>
    </cfRule>
    <cfRule type="cellIs" dxfId="1290" priority="74" operator="equal">
      <formula>"Neutral"</formula>
    </cfRule>
    <cfRule type="cellIs" dxfId="1289" priority="73" operator="equal">
      <formula>"Uncertain"</formula>
    </cfRule>
    <cfRule type="cellIs" dxfId="1288" priority="72" operator="equal">
      <formula>"Minor Negative"</formula>
    </cfRule>
    <cfRule type="cellIs" dxfId="1287" priority="71" operator="equal">
      <formula>"Significant Negative"</formula>
    </cfRule>
    <cfRule type="cellIs" dxfId="1286" priority="75" operator="equal">
      <formula>"Minor Positive"</formula>
    </cfRule>
  </conditionalFormatting>
  <conditionalFormatting sqref="N32">
    <cfRule type="cellIs" dxfId="1285" priority="124" operator="equal">
      <formula>"Significant Positive"</formula>
    </cfRule>
    <cfRule type="cellIs" dxfId="1284" priority="123" operator="equal">
      <formula>"Minor Positive"</formula>
    </cfRule>
    <cfRule type="cellIs" dxfId="1283" priority="121" operator="equal">
      <formula>"Uncertain"</formula>
    </cfRule>
    <cfRule type="cellIs" dxfId="1282" priority="120" operator="equal">
      <formula>"Minor Negative"</formula>
    </cfRule>
    <cfRule type="cellIs" dxfId="1281" priority="119" operator="equal">
      <formula>"Significant Negative"</formula>
    </cfRule>
    <cfRule type="cellIs" dxfId="1280" priority="122" operator="equal">
      <formula>"Neutral"</formula>
    </cfRule>
  </conditionalFormatting>
  <conditionalFormatting sqref="N40">
    <cfRule type="cellIs" dxfId="1279" priority="11" operator="equal">
      <formula>"Significant Negative"</formula>
    </cfRule>
    <cfRule type="cellIs" dxfId="1278" priority="13" operator="equal">
      <formula>"Uncertain"</formula>
    </cfRule>
    <cfRule type="cellIs" dxfId="1277" priority="14" operator="equal">
      <formula>"Neutral"</formula>
    </cfRule>
    <cfRule type="cellIs" dxfId="1276" priority="15" operator="equal">
      <formula>"Minor Positive"</formula>
    </cfRule>
    <cfRule type="cellIs" dxfId="1275" priority="16" operator="equal">
      <formula>"Significant Positive"</formula>
    </cfRule>
    <cfRule type="cellIs" dxfId="1274" priority="12" operator="equal">
      <formula>"Minor Negative"</formula>
    </cfRule>
  </conditionalFormatting>
  <conditionalFormatting sqref="N46">
    <cfRule type="cellIs" dxfId="1273" priority="125" operator="equal">
      <formula>"Significant Negative"</formula>
    </cfRule>
    <cfRule type="cellIs" dxfId="1272" priority="126" operator="equal">
      <formula>"Minor Negative"</formula>
    </cfRule>
    <cfRule type="cellIs" dxfId="1271" priority="127" operator="equal">
      <formula>"Uncertain"</formula>
    </cfRule>
    <cfRule type="cellIs" dxfId="1270" priority="128" operator="equal">
      <formula>"Neutral"</formula>
    </cfRule>
    <cfRule type="cellIs" dxfId="1269" priority="129" operator="equal">
      <formula>"Minor Positive"</formula>
    </cfRule>
    <cfRule type="cellIs" dxfId="1268" priority="130" operator="equal">
      <formula>"Significant Positive"</formula>
    </cfRule>
  </conditionalFormatting>
  <conditionalFormatting sqref="N51">
    <cfRule type="cellIs" dxfId="1267" priority="67" operator="equal">
      <formula>"Uncertain"</formula>
    </cfRule>
    <cfRule type="cellIs" dxfId="1266" priority="66" operator="equal">
      <formula>"Minor Negative"</formula>
    </cfRule>
    <cfRule type="cellIs" dxfId="1265" priority="65" operator="equal">
      <formula>"Significant Negative"</formula>
    </cfRule>
    <cfRule type="cellIs" dxfId="1264" priority="69" operator="equal">
      <formula>"Minor Positive"</formula>
    </cfRule>
    <cfRule type="cellIs" dxfId="1263" priority="70" operator="equal">
      <formula>"Significant Positive"</formula>
    </cfRule>
    <cfRule type="cellIs" dxfId="1262" priority="68" operator="equal">
      <formula>"Neutral"</formula>
    </cfRule>
  </conditionalFormatting>
  <conditionalFormatting sqref="N53">
    <cfRule type="cellIs" dxfId="1261" priority="42" operator="equal">
      <formula>"Minor Positive"</formula>
    </cfRule>
    <cfRule type="cellIs" dxfId="1260" priority="43" operator="equal">
      <formula>"Significant Positive"</formula>
    </cfRule>
    <cfRule type="cellIs" dxfId="1259" priority="38" operator="equal">
      <formula>"Significant Negative"</formula>
    </cfRule>
    <cfRule type="cellIs" dxfId="1258" priority="39" operator="equal">
      <formula>"Minor Negative"</formula>
    </cfRule>
    <cfRule type="cellIs" dxfId="1257" priority="40" operator="equal">
      <formula>"Uncertain"</formula>
    </cfRule>
    <cfRule type="cellIs" dxfId="1256" priority="41" operator="equal">
      <formula>"Neutral"</formula>
    </cfRule>
  </conditionalFormatting>
  <conditionalFormatting sqref="N58">
    <cfRule type="cellIs" dxfId="1255" priority="22" operator="equal">
      <formula>"Uncertain"</formula>
    </cfRule>
    <cfRule type="cellIs" dxfId="1254" priority="21" operator="equal">
      <formula>"Minor Negative"</formula>
    </cfRule>
    <cfRule type="cellIs" dxfId="1253" priority="25" operator="equal">
      <formula>"Significant Positive"</formula>
    </cfRule>
    <cfRule type="cellIs" dxfId="1252" priority="24" operator="equal">
      <formula>"Minor Positive"</formula>
    </cfRule>
    <cfRule type="cellIs" dxfId="1251" priority="23" operator="equal">
      <formula>"Neutral"</formula>
    </cfRule>
    <cfRule type="cellIs" dxfId="1250" priority="20" operator="equal">
      <formula>"Significant Negative"</formula>
    </cfRule>
  </conditionalFormatting>
  <conditionalFormatting sqref="N61">
    <cfRule type="cellIs" dxfId="1249" priority="28" operator="equal">
      <formula>"Uncertain"</formula>
    </cfRule>
    <cfRule type="cellIs" dxfId="1248" priority="27" operator="equal">
      <formula>"Minor Negative"</formula>
    </cfRule>
    <cfRule type="cellIs" dxfId="1247" priority="31" operator="equal">
      <formula>"Significant Positive"</formula>
    </cfRule>
    <cfRule type="cellIs" dxfId="1246" priority="26" operator="equal">
      <formula>"Significant Negative"</formula>
    </cfRule>
    <cfRule type="cellIs" dxfId="1245" priority="30" operator="equal">
      <formula>"Minor Positive"</formula>
    </cfRule>
    <cfRule type="cellIs" dxfId="1244" priority="29" operator="equal">
      <formula>"Neutral"</formula>
    </cfRule>
  </conditionalFormatting>
  <conditionalFormatting sqref="N69">
    <cfRule type="cellIs" dxfId="1243" priority="33" operator="equal">
      <formula>"Minor Negative"</formula>
    </cfRule>
    <cfRule type="cellIs" dxfId="1242" priority="32" operator="equal">
      <formula>"Significant Negative"</formula>
    </cfRule>
    <cfRule type="cellIs" dxfId="1241" priority="37" operator="equal">
      <formula>"Significant Positive"</formula>
    </cfRule>
    <cfRule type="cellIs" dxfId="1240" priority="36" operator="equal">
      <formula>"Minor Positive"</formula>
    </cfRule>
    <cfRule type="cellIs" dxfId="1239" priority="35" operator="equal">
      <formula>"Neutral"</formula>
    </cfRule>
    <cfRule type="cellIs" dxfId="1238" priority="34" operator="equal">
      <formula>"Uncertain"</formula>
    </cfRule>
  </conditionalFormatting>
  <conditionalFormatting sqref="N76">
    <cfRule type="cellIs" dxfId="1237" priority="61" operator="equal">
      <formula>"Significant Positive"</formula>
    </cfRule>
    <cfRule type="cellIs" dxfId="1236" priority="60" operator="equal">
      <formula>"Minor Positive"</formula>
    </cfRule>
    <cfRule type="cellIs" dxfId="1235" priority="59" operator="equal">
      <formula>"Neutral"</formula>
    </cfRule>
    <cfRule type="cellIs" dxfId="1234" priority="58" operator="equal">
      <formula>"Uncertain"</formula>
    </cfRule>
    <cfRule type="cellIs" dxfId="1233" priority="57" operator="equal">
      <formula>"Minor Negative"</formula>
    </cfRule>
    <cfRule type="cellIs" dxfId="1232" priority="56" operator="equal">
      <formula>"Significant Negative"</formula>
    </cfRule>
  </conditionalFormatting>
  <conditionalFormatting sqref="N81">
    <cfRule type="cellIs" dxfId="1231" priority="4" operator="equal">
      <formula>"Neutral"</formula>
    </cfRule>
    <cfRule type="cellIs" dxfId="1230" priority="3" operator="equal">
      <formula>"Uncertain"</formula>
    </cfRule>
    <cfRule type="cellIs" dxfId="1229" priority="2" operator="equal">
      <formula>"Minor Negative"</formula>
    </cfRule>
    <cfRule type="cellIs" dxfId="1228" priority="1" operator="equal">
      <formula>"Significant Negative"</formula>
    </cfRule>
    <cfRule type="cellIs" dxfId="1227" priority="6" operator="equal">
      <formula>"Significant Positive"</formula>
    </cfRule>
    <cfRule type="cellIs" dxfId="1226" priority="5" operator="equal">
      <formula>"Minor Positive"</formula>
    </cfRule>
  </conditionalFormatting>
  <conditionalFormatting sqref="N88">
    <cfRule type="cellIs" dxfId="1225" priority="96" operator="equal">
      <formula>"Significant Negative"</formula>
    </cfRule>
    <cfRule type="cellIs" dxfId="1224" priority="97" operator="equal">
      <formula>"Minor Negative"</formula>
    </cfRule>
    <cfRule type="cellIs" dxfId="1223" priority="98" operator="equal">
      <formula>"Uncertain"</formula>
    </cfRule>
    <cfRule type="cellIs" dxfId="1222" priority="99" operator="equal">
      <formula>"Neutral"</formula>
    </cfRule>
    <cfRule type="cellIs" dxfId="1221" priority="100" operator="equal">
      <formula>"Minor Positive"</formula>
    </cfRule>
    <cfRule type="cellIs" dxfId="1220" priority="101" operator="equal">
      <formula>"Significant Positive"</formula>
    </cfRule>
  </conditionalFormatting>
  <dataValidations count="12">
    <dataValidation type="list" allowBlank="1" showInputMessage="1" showErrorMessage="1" sqref="I12:I91" xr:uid="{F2290E46-40EF-42BE-80A5-67F68F3A5D53}">
      <formula1>"Direct,Indirect,N/A"</formula1>
    </dataValidation>
    <dataValidation type="list" allowBlank="1" showInputMessage="1" showErrorMessage="1" sqref="J12 J22:J91" xr:uid="{57AA129D-B97B-4503-B23C-C6C9E327DFEC}">
      <formula1>"Low,Medium,High,N/A"</formula1>
    </dataValidation>
    <dataValidation type="list" allowBlank="1" showInputMessage="1" showErrorMessage="1" sqref="K12 K22:K91" xr:uid="{2F959062-1DFF-4CF6-856C-5B88A859578E}">
      <formula1>"Short(&lt;5yrs),Short/Medium,Medium(10yrs),Medium/Long,Long(20+yrs),N/A"</formula1>
    </dataValidation>
    <dataValidation type="list" allowBlank="1" showInputMessage="1" showErrorMessage="1" sqref="L12 L22:L91" xr:uid="{0EC1497B-C1D7-4470-84FC-68867D0356B5}">
      <formula1>"Localised,District-wide,Regional,National,N/A"</formula1>
    </dataValidation>
    <dataValidation type="list" allowBlank="1" showInputMessage="1" showErrorMessage="1" sqref="M12" xr:uid="{160D0154-3F5C-4C5F-916C-0BBF4B6B219E}">
      <formula1>"Permenant/Irreversible,Permenant/Reversible,Temporary/Irreversible,Temporary/Reversible,N/A"</formula1>
    </dataValidation>
    <dataValidation type="list" allowBlank="1" showInputMessage="1" showErrorMessage="1" sqref="N12 N88:N91 N22:N45 N51:N80" xr:uid="{1C412DD4-01D7-473A-933A-CBFEB27E040D}">
      <formula1>"Significant Positive,Minor Positive,Neutral,Uncertain,Minor Negative,Significant Negative"</formula1>
    </dataValidation>
    <dataValidation type="list" allowBlank="1" showInputMessage="1" showErrorMessage="1" sqref="D89:D91 D12:D87" xr:uid="{A522E78C-DFA1-4F6D-8D11-696D8133E9A3}">
      <formula1>"Yes, No"</formula1>
    </dataValidation>
    <dataValidation type="list" allowBlank="1" showInputMessage="1" showErrorMessage="1" sqref="P76:P91 P61:P68" xr:uid="{5E96D397-4F28-4D2D-A633-A780E911074D}">
      <formula1>"Yes,No"</formula1>
    </dataValidation>
    <dataValidation type="list" allowBlank="1" showInputMessage="1" showErrorMessage="1" sqref="M22:M23 M32:M91" xr:uid="{2EB0162B-650D-4FA2-A1C7-02E0081C514A}">
      <formula1>"Permanent/Irreversible,Permanant/Reversible,Temporary/Irreversible,Temporary/Reversible,N/A"</formula1>
    </dataValidation>
    <dataValidation type="list" allowBlank="1" showInputMessage="1" showErrorMessage="1" sqref="N46:N50" xr:uid="{4947F00B-EAB6-4475-98C2-E5E558A45E03}">
      <formula1>"ficant Positive,Minor Positive,Neutral,Uncertain,Minor Negative,Significant Negative"</formula1>
    </dataValidation>
    <dataValidation type="list" allowBlank="1" showInputMessage="1" showErrorMessage="1" sqref="M24:M31" xr:uid="{3B71FD22-A63E-462A-BAE9-2FE109A28094}">
      <formula1>"Permanent/Irreversible,Permenant/Reversible,Temporary/Irreversible,Temporary/Reversible,N/A"</formula1>
    </dataValidation>
    <dataValidation type="list" allowBlank="1" showInputMessage="1" showErrorMessage="1" sqref="N81:N87" xr:uid="{4EA0757B-72FF-47C8-880B-AE6D0096A509}">
      <formula1>"Significant Positive,Minor Positive,Neutral,Uncertain,Minor Negative, Significant Negative"</formula1>
    </dataValidation>
  </dataValidations>
  <pageMargins left="0.7" right="0.7" top="0.75" bottom="0.75" header="0.3" footer="0.3"/>
  <pageSetup orientation="portrait" horizontalDpi="4294967293" verticalDpi="4294967293"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0B88B-1F22-495B-823C-55955FD83738}">
  <sheetPr codeName="Sheet34"/>
  <dimension ref="A1:Z94"/>
  <sheetViews>
    <sheetView zoomScale="60" zoomScaleNormal="60" workbookViewId="0">
      <selection activeCell="O61" sqref="O61:O68"/>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27.90625" customWidth="1"/>
    <col min="18" max="18" width="40" customWidth="1"/>
    <col min="19" max="19" width="27.726562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4.54296875" hidden="1" customWidth="1"/>
    <col min="27" max="27" width="8.54296875" customWidth="1"/>
  </cols>
  <sheetData>
    <row r="1" spans="1:26" x14ac:dyDescent="0.35">
      <c r="A1" s="74" t="s">
        <v>23</v>
      </c>
      <c r="C1" s="192" t="s">
        <v>184</v>
      </c>
      <c r="D1" s="192"/>
      <c r="E1" s="137"/>
      <c r="F1" s="137"/>
      <c r="G1" s="137"/>
      <c r="H1" s="137"/>
      <c r="I1" s="112"/>
      <c r="J1" s="112"/>
      <c r="K1" s="112"/>
      <c r="M1" s="113"/>
      <c r="N1" s="113"/>
      <c r="O1" s="113"/>
    </row>
    <row r="2" spans="1:26" x14ac:dyDescent="0.35">
      <c r="A2" s="74" t="s">
        <v>24</v>
      </c>
      <c r="B2" s="114"/>
      <c r="C2" s="187" t="s">
        <v>588</v>
      </c>
      <c r="D2" s="187"/>
      <c r="E2" s="138"/>
      <c r="F2" s="138"/>
      <c r="G2" s="138"/>
      <c r="H2" s="138"/>
      <c r="M2" s="115"/>
      <c r="N2" s="115"/>
      <c r="O2" s="115"/>
    </row>
    <row r="3" spans="1:26" x14ac:dyDescent="0.35">
      <c r="A3" s="75" t="s">
        <v>25</v>
      </c>
      <c r="B3" s="116"/>
      <c r="C3" s="247" t="s">
        <v>593</v>
      </c>
      <c r="D3" s="247"/>
      <c r="E3" s="138"/>
      <c r="F3" s="138"/>
      <c r="G3" s="138"/>
      <c r="H3" s="138"/>
      <c r="M3" s="115"/>
      <c r="N3" s="115"/>
      <c r="O3" s="115"/>
    </row>
    <row r="4" spans="1:26" ht="17.25" customHeight="1" x14ac:dyDescent="0.35">
      <c r="A4" s="135" t="s">
        <v>26</v>
      </c>
      <c r="B4" s="136"/>
      <c r="C4" s="290" t="s">
        <v>643</v>
      </c>
      <c r="D4" s="290"/>
      <c r="E4" s="134"/>
      <c r="F4" s="134"/>
      <c r="G4" s="134"/>
      <c r="H4" s="134"/>
      <c r="M4" s="115"/>
      <c r="N4" s="115"/>
      <c r="O4" s="115"/>
    </row>
    <row r="5" spans="1:26" ht="17.25" customHeight="1" x14ac:dyDescent="0.35">
      <c r="A5" s="75" t="s">
        <v>27</v>
      </c>
      <c r="B5" s="136"/>
      <c r="C5" s="175">
        <v>0.51</v>
      </c>
      <c r="D5" s="177"/>
      <c r="E5" s="134"/>
      <c r="F5" s="134"/>
      <c r="G5" s="134"/>
      <c r="H5" s="134"/>
      <c r="M5" s="115"/>
      <c r="N5" s="115"/>
      <c r="O5" s="115"/>
    </row>
    <row r="6" spans="1:26" ht="35.15" customHeight="1" x14ac:dyDescent="0.35">
      <c r="A6" s="75" t="s">
        <v>28</v>
      </c>
      <c r="B6" s="136"/>
      <c r="C6" s="175" t="s">
        <v>644</v>
      </c>
      <c r="D6" s="177"/>
      <c r="E6" s="134"/>
      <c r="F6" s="134"/>
      <c r="G6" s="134"/>
      <c r="H6" s="134"/>
      <c r="M6" s="115"/>
      <c r="N6" s="115"/>
      <c r="O6" s="115"/>
    </row>
    <row r="7" spans="1:26" ht="17.25" customHeight="1" x14ac:dyDescent="0.35">
      <c r="A7" s="75" t="s">
        <v>29</v>
      </c>
      <c r="B7" s="136"/>
      <c r="C7" s="175" t="s">
        <v>270</v>
      </c>
      <c r="D7" s="177"/>
      <c r="E7" s="134"/>
      <c r="F7" s="134"/>
      <c r="G7" s="134"/>
      <c r="H7" s="134"/>
      <c r="M7" s="115"/>
      <c r="N7" s="115"/>
      <c r="O7" s="115"/>
    </row>
    <row r="8" spans="1:26" ht="47.15" customHeight="1" x14ac:dyDescent="0.35">
      <c r="A8" s="75" t="s">
        <v>30</v>
      </c>
      <c r="B8" s="136"/>
      <c r="C8" s="175" t="s">
        <v>465</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281</v>
      </c>
      <c r="E12" s="260" t="s">
        <v>281</v>
      </c>
      <c r="F12" s="260">
        <f ca="1">COUNTIFS(INDIRECT("RAG!$C$"&amp;$V12&amp;":$BB$"&amp;$V12),F$11,RAG!$C$3:$BB$3,$B12)</f>
        <v>1</v>
      </c>
      <c r="G12" s="279">
        <f ca="1">COUNTIFS(INDIRECT("RAG!$C$"&amp;$V12&amp;":$BB$"&amp;$V12),G$11,RAG!$C$3:$BB$3,$B12)</f>
        <v>1</v>
      </c>
      <c r="H12" s="279">
        <f ca="1">COUNTIFS(INDIRECT("RAG!$C$"&amp;$V12&amp;":$BB$"&amp;$V12),H$11,RAG!$C$3:$BB$3,$B12)</f>
        <v>1</v>
      </c>
      <c r="I12" s="295" t="s">
        <v>231</v>
      </c>
      <c r="J12" s="295" t="s">
        <v>231</v>
      </c>
      <c r="K12" s="295" t="s">
        <v>231</v>
      </c>
      <c r="L12" s="295" t="s">
        <v>231</v>
      </c>
      <c r="M12" s="295" t="s">
        <v>231</v>
      </c>
      <c r="N12" s="248" t="s">
        <v>262</v>
      </c>
      <c r="O12" s="246" t="s">
        <v>415</v>
      </c>
      <c r="P12" s="277" t="s">
        <v>289</v>
      </c>
      <c r="Q12" s="234"/>
      <c r="R12" s="249"/>
      <c r="S12" s="323"/>
      <c r="V12" s="237">
        <f>MATCH(C1, RAG!$B$1:B$56, 0)</f>
        <v>33</v>
      </c>
      <c r="Z12" t="str">
        <f>IF(R12&gt;0,B12&amp;":"&amp;R12&amp;"
","")</f>
        <v/>
      </c>
    </row>
    <row r="13" spans="1:26" x14ac:dyDescent="0.35">
      <c r="A13" s="197"/>
      <c r="B13" s="288"/>
      <c r="C13" s="108" t="s">
        <v>288</v>
      </c>
      <c r="D13" s="108" t="s">
        <v>289</v>
      </c>
      <c r="E13" s="260"/>
      <c r="F13" s="260"/>
      <c r="G13" s="260"/>
      <c r="H13" s="260"/>
      <c r="I13" s="296"/>
      <c r="J13" s="296"/>
      <c r="K13" s="296"/>
      <c r="L13" s="296"/>
      <c r="M13" s="296"/>
      <c r="N13" s="266"/>
      <c r="O13" s="187"/>
      <c r="P13" s="278"/>
      <c r="Q13" s="235"/>
      <c r="R13" s="250"/>
      <c r="S13" s="323"/>
      <c r="V13" s="238"/>
    </row>
    <row r="14" spans="1:26" x14ac:dyDescent="0.35">
      <c r="A14" s="197"/>
      <c r="B14" s="288"/>
      <c r="C14" s="108" t="s">
        <v>290</v>
      </c>
      <c r="D14" s="108" t="s">
        <v>289</v>
      </c>
      <c r="E14" s="260"/>
      <c r="F14" s="260"/>
      <c r="G14" s="260"/>
      <c r="H14" s="260"/>
      <c r="I14" s="296"/>
      <c r="J14" s="296"/>
      <c r="K14" s="296"/>
      <c r="L14" s="296"/>
      <c r="M14" s="296"/>
      <c r="N14" s="266"/>
      <c r="O14" s="187"/>
      <c r="P14" s="278"/>
      <c r="Q14" s="235"/>
      <c r="R14" s="250"/>
      <c r="S14" s="323"/>
      <c r="V14" s="238"/>
    </row>
    <row r="15" spans="1:26" x14ac:dyDescent="0.35">
      <c r="A15" s="197"/>
      <c r="B15" s="288"/>
      <c r="C15" s="108" t="s">
        <v>291</v>
      </c>
      <c r="D15" s="108" t="s">
        <v>281</v>
      </c>
      <c r="E15" s="260"/>
      <c r="F15" s="260"/>
      <c r="G15" s="260"/>
      <c r="H15" s="260"/>
      <c r="I15" s="296"/>
      <c r="J15" s="296"/>
      <c r="K15" s="296"/>
      <c r="L15" s="296"/>
      <c r="M15" s="296"/>
      <c r="N15" s="266"/>
      <c r="O15" s="187"/>
      <c r="P15" s="278"/>
      <c r="Q15" s="235"/>
      <c r="R15" s="250"/>
      <c r="S15" s="323"/>
      <c r="V15" s="238"/>
    </row>
    <row r="16" spans="1:26" ht="14.5" customHeight="1" x14ac:dyDescent="0.35">
      <c r="A16" s="197"/>
      <c r="B16" s="288"/>
      <c r="C16" s="108" t="s">
        <v>292</v>
      </c>
      <c r="D16" s="108" t="s">
        <v>281</v>
      </c>
      <c r="E16" s="260"/>
      <c r="F16" s="260"/>
      <c r="G16" s="260"/>
      <c r="H16" s="260"/>
      <c r="I16" s="296"/>
      <c r="J16" s="296"/>
      <c r="K16" s="296"/>
      <c r="L16" s="296"/>
      <c r="M16" s="296"/>
      <c r="N16" s="266"/>
      <c r="O16" s="187"/>
      <c r="P16" s="278"/>
      <c r="Q16" s="235"/>
      <c r="R16" s="250"/>
      <c r="S16" s="323"/>
      <c r="V16" s="238"/>
    </row>
    <row r="17" spans="1:26" x14ac:dyDescent="0.35">
      <c r="A17" s="197"/>
      <c r="B17" s="288"/>
      <c r="C17" s="108" t="s">
        <v>293</v>
      </c>
      <c r="D17" s="108" t="s">
        <v>289</v>
      </c>
      <c r="E17" s="260"/>
      <c r="F17" s="260"/>
      <c r="G17" s="260"/>
      <c r="H17" s="260"/>
      <c r="I17" s="296"/>
      <c r="J17" s="296"/>
      <c r="K17" s="296"/>
      <c r="L17" s="296"/>
      <c r="M17" s="296"/>
      <c r="N17" s="266"/>
      <c r="O17" s="187"/>
      <c r="P17" s="278"/>
      <c r="Q17" s="235"/>
      <c r="R17" s="250"/>
      <c r="S17" s="323"/>
      <c r="V17" s="238"/>
    </row>
    <row r="18" spans="1:26" ht="14.5" customHeight="1" x14ac:dyDescent="0.35">
      <c r="A18" s="197"/>
      <c r="B18" s="288"/>
      <c r="C18" s="108" t="s">
        <v>294</v>
      </c>
      <c r="D18" s="108" t="s">
        <v>281</v>
      </c>
      <c r="E18" s="260"/>
      <c r="F18" s="260"/>
      <c r="G18" s="260"/>
      <c r="H18" s="260"/>
      <c r="I18" s="296"/>
      <c r="J18" s="296"/>
      <c r="K18" s="296"/>
      <c r="L18" s="296"/>
      <c r="M18" s="296"/>
      <c r="N18" s="266"/>
      <c r="O18" s="187"/>
      <c r="P18" s="278"/>
      <c r="Q18" s="235"/>
      <c r="R18" s="250"/>
      <c r="S18" s="323"/>
      <c r="V18" s="238"/>
    </row>
    <row r="19" spans="1:26" x14ac:dyDescent="0.35">
      <c r="A19" s="197"/>
      <c r="B19" s="288"/>
      <c r="C19" s="108" t="s">
        <v>295</v>
      </c>
      <c r="D19" s="108" t="s">
        <v>289</v>
      </c>
      <c r="E19" s="260"/>
      <c r="F19" s="260"/>
      <c r="G19" s="260"/>
      <c r="H19" s="260"/>
      <c r="I19" s="296"/>
      <c r="J19" s="296"/>
      <c r="K19" s="296"/>
      <c r="L19" s="296"/>
      <c r="M19" s="296"/>
      <c r="N19" s="266"/>
      <c r="O19" s="187"/>
      <c r="P19" s="278"/>
      <c r="Q19" s="235"/>
      <c r="R19" s="250"/>
      <c r="S19" s="323"/>
      <c r="V19" s="238"/>
    </row>
    <row r="20" spans="1:26" ht="29" x14ac:dyDescent="0.35">
      <c r="A20" s="197"/>
      <c r="B20" s="288"/>
      <c r="C20" s="108" t="s">
        <v>296</v>
      </c>
      <c r="D20" s="108" t="s">
        <v>281</v>
      </c>
      <c r="E20" s="260"/>
      <c r="F20" s="260"/>
      <c r="G20" s="260"/>
      <c r="H20" s="260"/>
      <c r="I20" s="296"/>
      <c r="J20" s="296"/>
      <c r="K20" s="296"/>
      <c r="L20" s="296"/>
      <c r="M20" s="296"/>
      <c r="N20" s="266"/>
      <c r="O20" s="187"/>
      <c r="P20" s="278"/>
      <c r="Q20" s="235"/>
      <c r="R20" s="250"/>
      <c r="S20" s="323"/>
      <c r="V20" s="238"/>
    </row>
    <row r="21" spans="1:26" ht="15" thickBot="1" x14ac:dyDescent="0.4">
      <c r="A21" s="198"/>
      <c r="B21" s="289"/>
      <c r="C21" s="121" t="s">
        <v>297</v>
      </c>
      <c r="D21" s="108" t="s">
        <v>289</v>
      </c>
      <c r="E21" s="261"/>
      <c r="F21" s="261"/>
      <c r="G21" s="261"/>
      <c r="H21" s="261"/>
      <c r="I21" s="297"/>
      <c r="J21" s="297"/>
      <c r="K21" s="297"/>
      <c r="L21" s="297"/>
      <c r="M21" s="297"/>
      <c r="N21" s="267"/>
      <c r="O21" s="247"/>
      <c r="P21" s="279"/>
      <c r="Q21" s="258"/>
      <c r="R21" s="251"/>
      <c r="S21" s="323"/>
      <c r="V21" s="252"/>
    </row>
    <row r="22" spans="1:26" ht="39" customHeight="1" x14ac:dyDescent="0.35">
      <c r="A22" s="199" t="s">
        <v>71</v>
      </c>
      <c r="B22" s="240" t="s">
        <v>96</v>
      </c>
      <c r="C22" s="119" t="s">
        <v>298</v>
      </c>
      <c r="D22" s="119" t="s">
        <v>281</v>
      </c>
      <c r="E22" s="259" t="s">
        <v>281</v>
      </c>
      <c r="F22" s="259">
        <f ca="1">COUNTIFS(INDIRECT("RAG!$C$"&amp;$V12&amp;":$BB$"&amp;$V12),F$11,RAG!$C$3:$BB$3,$B22)</f>
        <v>2</v>
      </c>
      <c r="G22" s="259">
        <f ca="1">COUNTIFS(INDIRECT("RAG!$C$"&amp;$V12&amp;":$BB$"&amp;$V12),G$11,RAG!$C$3:$BB$3,$B22)</f>
        <v>0</v>
      </c>
      <c r="H22" s="259">
        <f ca="1">COUNTIFS(INDIRECT("RAG!$C$"&amp;$V12&amp;":$BB$"&amp;$V12),H$11,RAG!$C$3:$BB$3,$B22)</f>
        <v>0</v>
      </c>
      <c r="I22" s="295" t="s">
        <v>231</v>
      </c>
      <c r="J22" s="265" t="s">
        <v>231</v>
      </c>
      <c r="K22" s="265" t="s">
        <v>231</v>
      </c>
      <c r="L22" s="265" t="s">
        <v>231</v>
      </c>
      <c r="M22" s="265" t="s">
        <v>231</v>
      </c>
      <c r="N22" s="231" t="s">
        <v>262</v>
      </c>
      <c r="O22" s="246" t="s">
        <v>686</v>
      </c>
      <c r="P22" s="277" t="s">
        <v>289</v>
      </c>
      <c r="Q22" s="234"/>
      <c r="R22" s="249"/>
      <c r="S22" s="293"/>
      <c r="V22" s="237"/>
      <c r="Z22" t="str">
        <f>IF(R22&gt;0,B22&amp;":"&amp;R22&amp;"
","")</f>
        <v/>
      </c>
    </row>
    <row r="23" spans="1:26" ht="50.25" customHeight="1" thickBot="1" x14ac:dyDescent="0.4">
      <c r="A23" s="200"/>
      <c r="B23" s="242"/>
      <c r="C23" s="121" t="s">
        <v>301</v>
      </c>
      <c r="D23" s="108" t="s">
        <v>289</v>
      </c>
      <c r="E23" s="261"/>
      <c r="F23" s="261"/>
      <c r="G23" s="261"/>
      <c r="H23" s="261"/>
      <c r="I23" s="296"/>
      <c r="J23" s="267"/>
      <c r="K23" s="267"/>
      <c r="L23" s="267"/>
      <c r="M23" s="267"/>
      <c r="N23" s="248"/>
      <c r="O23" s="247"/>
      <c r="P23" s="279"/>
      <c r="Q23" s="258"/>
      <c r="R23" s="251"/>
      <c r="S23" s="293"/>
      <c r="V23" s="252"/>
    </row>
    <row r="24" spans="1:26" ht="72.650000000000006" customHeight="1" x14ac:dyDescent="0.35">
      <c r="A24" s="196" t="s">
        <v>72</v>
      </c>
      <c r="B24" s="240" t="s">
        <v>97</v>
      </c>
      <c r="C24" s="122" t="s">
        <v>302</v>
      </c>
      <c r="D24" s="119" t="s">
        <v>281</v>
      </c>
      <c r="E24" s="240" t="s">
        <v>281</v>
      </c>
      <c r="F24" s="240">
        <f ca="1">COUNTIFS(INDIRECT("RAG!$C$"&amp;$V12&amp;":$BB$"&amp;$V12),F$11,RAG!$C$3:$BB$3,$B24)</f>
        <v>2</v>
      </c>
      <c r="G24" s="240">
        <f ca="1">COUNTIFS(INDIRECT("RAG!$C$"&amp;$V12&amp;":$BB$"&amp;$V12),G$11,RAG!$C$3:$BB$3,$B24)</f>
        <v>0</v>
      </c>
      <c r="H24" s="240">
        <f ca="1">COUNTIFS(INDIRECT("RAG!$C$"&amp;$V12&amp;":$BB$"&amp;$V12),H$11,RAG!$C$3:$BB$3,$B24)</f>
        <v>4</v>
      </c>
      <c r="I24" s="265" t="s">
        <v>282</v>
      </c>
      <c r="J24" s="265" t="s">
        <v>283</v>
      </c>
      <c r="K24" s="265" t="s">
        <v>284</v>
      </c>
      <c r="L24" s="265" t="s">
        <v>285</v>
      </c>
      <c r="M24" s="265" t="s">
        <v>286</v>
      </c>
      <c r="N24" s="231" t="s">
        <v>261</v>
      </c>
      <c r="O24" s="246" t="s">
        <v>893</v>
      </c>
      <c r="P24" s="277" t="s">
        <v>281</v>
      </c>
      <c r="Q24" s="234"/>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41"/>
      <c r="F25" s="241"/>
      <c r="G25" s="241"/>
      <c r="H25" s="241"/>
      <c r="I25" s="266"/>
      <c r="J25" s="266"/>
      <c r="K25" s="266"/>
      <c r="L25" s="266"/>
      <c r="M25" s="266"/>
      <c r="N25" s="232"/>
      <c r="O25" s="187"/>
      <c r="P25" s="278"/>
      <c r="Q25" s="235"/>
      <c r="R25" s="235"/>
      <c r="S25" s="293"/>
      <c r="V25" s="238"/>
    </row>
    <row r="26" spans="1:26" x14ac:dyDescent="0.35">
      <c r="A26" s="197"/>
      <c r="B26" s="241"/>
      <c r="C26" s="81" t="s">
        <v>304</v>
      </c>
      <c r="D26" s="108" t="s">
        <v>281</v>
      </c>
      <c r="E26" s="241"/>
      <c r="F26" s="241"/>
      <c r="G26" s="241"/>
      <c r="H26" s="241"/>
      <c r="I26" s="266"/>
      <c r="J26" s="266"/>
      <c r="K26" s="266"/>
      <c r="L26" s="266"/>
      <c r="M26" s="266"/>
      <c r="N26" s="232"/>
      <c r="O26" s="187"/>
      <c r="P26" s="278"/>
      <c r="Q26" s="235"/>
      <c r="R26" s="235"/>
      <c r="S26" s="293"/>
      <c r="V26" s="238"/>
    </row>
    <row r="27" spans="1:26" x14ac:dyDescent="0.35">
      <c r="A27" s="197"/>
      <c r="B27" s="241"/>
      <c r="C27" s="81" t="s">
        <v>305</v>
      </c>
      <c r="D27" s="108" t="s">
        <v>289</v>
      </c>
      <c r="E27" s="241"/>
      <c r="F27" s="241"/>
      <c r="G27" s="241"/>
      <c r="H27" s="241"/>
      <c r="I27" s="266"/>
      <c r="J27" s="266"/>
      <c r="K27" s="266"/>
      <c r="L27" s="266"/>
      <c r="M27" s="266"/>
      <c r="N27" s="232"/>
      <c r="O27" s="187"/>
      <c r="P27" s="278"/>
      <c r="Q27" s="235"/>
      <c r="R27" s="235"/>
      <c r="S27" s="293"/>
      <c r="V27" s="238"/>
    </row>
    <row r="28" spans="1:26" x14ac:dyDescent="0.35">
      <c r="A28" s="197"/>
      <c r="B28" s="241"/>
      <c r="C28" s="81" t="s">
        <v>306</v>
      </c>
      <c r="D28" s="108" t="s">
        <v>281</v>
      </c>
      <c r="E28" s="241"/>
      <c r="F28" s="241"/>
      <c r="G28" s="241"/>
      <c r="H28" s="241"/>
      <c r="I28" s="266"/>
      <c r="J28" s="266"/>
      <c r="K28" s="266"/>
      <c r="L28" s="266"/>
      <c r="M28" s="266"/>
      <c r="N28" s="232"/>
      <c r="O28" s="187"/>
      <c r="P28" s="278"/>
      <c r="Q28" s="235"/>
      <c r="R28" s="235"/>
      <c r="S28" s="293"/>
      <c r="V28" s="238"/>
    </row>
    <row r="29" spans="1:26" ht="29.15" customHeight="1" x14ac:dyDescent="0.35">
      <c r="A29" s="197"/>
      <c r="B29" s="241"/>
      <c r="C29" s="81" t="s">
        <v>307</v>
      </c>
      <c r="D29" s="108" t="s">
        <v>289</v>
      </c>
      <c r="E29" s="241"/>
      <c r="F29" s="241"/>
      <c r="G29" s="241"/>
      <c r="H29" s="241"/>
      <c r="I29" s="266"/>
      <c r="J29" s="266"/>
      <c r="K29" s="266"/>
      <c r="L29" s="266"/>
      <c r="M29" s="266"/>
      <c r="N29" s="232"/>
      <c r="O29" s="187"/>
      <c r="P29" s="278"/>
      <c r="Q29" s="235"/>
      <c r="R29" s="235"/>
      <c r="S29" s="293"/>
      <c r="V29" s="238"/>
    </row>
    <row r="30" spans="1:26" x14ac:dyDescent="0.35">
      <c r="A30" s="197"/>
      <c r="B30" s="241"/>
      <c r="C30" s="81" t="s">
        <v>308</v>
      </c>
      <c r="D30" s="108" t="s">
        <v>289</v>
      </c>
      <c r="E30" s="241"/>
      <c r="F30" s="241"/>
      <c r="G30" s="241"/>
      <c r="H30" s="241"/>
      <c r="I30" s="266"/>
      <c r="J30" s="266"/>
      <c r="K30" s="266"/>
      <c r="L30" s="266"/>
      <c r="M30" s="266"/>
      <c r="N30" s="232"/>
      <c r="O30" s="187"/>
      <c r="P30" s="278"/>
      <c r="Q30" s="235"/>
      <c r="R30" s="235"/>
      <c r="S30" s="293"/>
      <c r="V30" s="238"/>
    </row>
    <row r="31" spans="1:26" ht="29.5" thickBot="1" x14ac:dyDescent="0.4">
      <c r="A31" s="198"/>
      <c r="B31" s="242"/>
      <c r="C31" s="123" t="s">
        <v>309</v>
      </c>
      <c r="D31" s="108" t="s">
        <v>289</v>
      </c>
      <c r="E31" s="242"/>
      <c r="F31" s="242"/>
      <c r="G31" s="242"/>
      <c r="H31" s="242"/>
      <c r="I31" s="267"/>
      <c r="J31" s="267"/>
      <c r="K31" s="267"/>
      <c r="L31" s="267"/>
      <c r="M31" s="267"/>
      <c r="N31" s="248"/>
      <c r="O31" s="247"/>
      <c r="P31" s="279"/>
      <c r="Q31" s="258"/>
      <c r="R31" s="258"/>
      <c r="S31" s="293"/>
      <c r="V31" s="252"/>
    </row>
    <row r="32" spans="1:26" ht="29.15" customHeight="1" x14ac:dyDescent="0.35">
      <c r="A32" s="196" t="s">
        <v>75</v>
      </c>
      <c r="B32" s="240" t="s">
        <v>98</v>
      </c>
      <c r="C32" s="124" t="s">
        <v>310</v>
      </c>
      <c r="D32" s="119" t="s">
        <v>289</v>
      </c>
      <c r="E32" s="240" t="s">
        <v>281</v>
      </c>
      <c r="F32" s="240">
        <f ca="1">COUNTIFS(INDIRECT("RAG!$C$"&amp;$V12&amp;":$BB$"&amp;$V12),F$11,RAG!$C$3:$BB$3,$B32)</f>
        <v>0</v>
      </c>
      <c r="G32" s="240">
        <f ca="1">COUNTIFS(INDIRECT("RAG!$C$"&amp;$V12&amp;":$BB$"&amp;$V12),G$11,RAG!$C$3:$BB$3,$B32)</f>
        <v>0</v>
      </c>
      <c r="H32" s="240">
        <f ca="1">COUNTIFS(INDIRECT("RAG!$C$"&amp;$V12&amp;":$BB$"&amp;$V12),H$11,RAG!$C$3:$BB$3,$B32)</f>
        <v>4</v>
      </c>
      <c r="I32" s="231" t="s">
        <v>282</v>
      </c>
      <c r="J32" s="231" t="s">
        <v>335</v>
      </c>
      <c r="K32" s="231" t="s">
        <v>284</v>
      </c>
      <c r="L32" s="231" t="s">
        <v>285</v>
      </c>
      <c r="M32" s="231" t="s">
        <v>286</v>
      </c>
      <c r="N32" s="231" t="s">
        <v>261</v>
      </c>
      <c r="O32" s="246" t="s">
        <v>687</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41"/>
      <c r="F33" s="241"/>
      <c r="G33" s="241"/>
      <c r="H33" s="241"/>
      <c r="I33" s="232"/>
      <c r="J33" s="232"/>
      <c r="K33" s="232"/>
      <c r="L33" s="232"/>
      <c r="M33" s="232"/>
      <c r="N33" s="232"/>
      <c r="O33" s="187"/>
      <c r="P33" s="278"/>
      <c r="Q33" s="235"/>
      <c r="R33" s="235"/>
      <c r="S33" s="293"/>
      <c r="V33" s="238"/>
    </row>
    <row r="34" spans="1:26" x14ac:dyDescent="0.35">
      <c r="A34" s="197"/>
      <c r="B34" s="241"/>
      <c r="C34" s="125" t="s">
        <v>314</v>
      </c>
      <c r="D34" s="108" t="s">
        <v>281</v>
      </c>
      <c r="E34" s="241"/>
      <c r="F34" s="241"/>
      <c r="G34" s="241"/>
      <c r="H34" s="241"/>
      <c r="I34" s="232"/>
      <c r="J34" s="232"/>
      <c r="K34" s="232"/>
      <c r="L34" s="232"/>
      <c r="M34" s="232"/>
      <c r="N34" s="232"/>
      <c r="O34" s="187"/>
      <c r="P34" s="278"/>
      <c r="Q34" s="235"/>
      <c r="R34" s="235"/>
      <c r="S34" s="293"/>
      <c r="V34" s="238"/>
    </row>
    <row r="35" spans="1:26" ht="30" customHeight="1" x14ac:dyDescent="0.35">
      <c r="A35" s="197"/>
      <c r="B35" s="241"/>
      <c r="C35" s="125" t="s">
        <v>315</v>
      </c>
      <c r="D35" s="108" t="s">
        <v>281</v>
      </c>
      <c r="E35" s="241"/>
      <c r="F35" s="241"/>
      <c r="G35" s="241"/>
      <c r="H35" s="241"/>
      <c r="I35" s="232"/>
      <c r="J35" s="232"/>
      <c r="K35" s="232"/>
      <c r="L35" s="232"/>
      <c r="M35" s="232"/>
      <c r="N35" s="232"/>
      <c r="O35" s="187"/>
      <c r="P35" s="278"/>
      <c r="Q35" s="235"/>
      <c r="R35" s="235"/>
      <c r="S35" s="293"/>
      <c r="V35" s="238"/>
    </row>
    <row r="36" spans="1:26" x14ac:dyDescent="0.35">
      <c r="A36" s="197"/>
      <c r="B36" s="241"/>
      <c r="C36" s="125" t="s">
        <v>316</v>
      </c>
      <c r="D36" s="108" t="s">
        <v>281</v>
      </c>
      <c r="E36" s="241"/>
      <c r="F36" s="241"/>
      <c r="G36" s="241"/>
      <c r="H36" s="241"/>
      <c r="I36" s="232"/>
      <c r="J36" s="232"/>
      <c r="K36" s="232"/>
      <c r="L36" s="232"/>
      <c r="M36" s="232"/>
      <c r="N36" s="232"/>
      <c r="O36" s="187"/>
      <c r="P36" s="278"/>
      <c r="Q36" s="235"/>
      <c r="R36" s="235"/>
      <c r="S36" s="293"/>
      <c r="V36" s="238"/>
    </row>
    <row r="37" spans="1:26" x14ac:dyDescent="0.35">
      <c r="A37" s="197"/>
      <c r="B37" s="241"/>
      <c r="C37" s="125" t="s">
        <v>317</v>
      </c>
      <c r="D37" s="108" t="s">
        <v>281</v>
      </c>
      <c r="E37" s="241"/>
      <c r="F37" s="241"/>
      <c r="G37" s="241"/>
      <c r="H37" s="241"/>
      <c r="I37" s="232"/>
      <c r="J37" s="232"/>
      <c r="K37" s="232"/>
      <c r="L37" s="232"/>
      <c r="M37" s="232"/>
      <c r="N37" s="232"/>
      <c r="O37" s="187"/>
      <c r="P37" s="278"/>
      <c r="Q37" s="235"/>
      <c r="R37" s="235"/>
      <c r="S37" s="293"/>
      <c r="V37" s="238"/>
    </row>
    <row r="38" spans="1:26" x14ac:dyDescent="0.35">
      <c r="A38" s="197"/>
      <c r="B38" s="241"/>
      <c r="C38" s="125" t="s">
        <v>318</v>
      </c>
      <c r="D38" s="108" t="s">
        <v>281</v>
      </c>
      <c r="E38" s="241"/>
      <c r="F38" s="241"/>
      <c r="G38" s="241"/>
      <c r="H38" s="241"/>
      <c r="I38" s="232"/>
      <c r="J38" s="232"/>
      <c r="K38" s="232"/>
      <c r="L38" s="232"/>
      <c r="M38" s="232"/>
      <c r="N38" s="232"/>
      <c r="O38" s="187"/>
      <c r="P38" s="278"/>
      <c r="Q38" s="235"/>
      <c r="R38" s="235"/>
      <c r="S38" s="293"/>
      <c r="V38" s="238"/>
    </row>
    <row r="39" spans="1:26" ht="15" thickBot="1" x14ac:dyDescent="0.4">
      <c r="A39" s="198"/>
      <c r="B39" s="242"/>
      <c r="C39" s="126" t="s">
        <v>319</v>
      </c>
      <c r="D39" s="108" t="s">
        <v>289</v>
      </c>
      <c r="E39" s="242"/>
      <c r="F39" s="242"/>
      <c r="G39" s="242"/>
      <c r="H39" s="242"/>
      <c r="I39" s="248"/>
      <c r="J39" s="248"/>
      <c r="K39" s="248"/>
      <c r="L39" s="248"/>
      <c r="M39" s="248"/>
      <c r="N39" s="248"/>
      <c r="O39" s="247"/>
      <c r="P39" s="279"/>
      <c r="Q39" s="258"/>
      <c r="R39" s="258"/>
      <c r="S39" s="293"/>
      <c r="V39" s="252"/>
    </row>
    <row r="40" spans="1:26" x14ac:dyDescent="0.35">
      <c r="A40" s="196" t="s">
        <v>77</v>
      </c>
      <c r="B40" s="240" t="s">
        <v>99</v>
      </c>
      <c r="C40" s="122" t="s">
        <v>320</v>
      </c>
      <c r="D40" s="119" t="s">
        <v>281</v>
      </c>
      <c r="E40" s="240" t="s">
        <v>289</v>
      </c>
      <c r="F40" s="240">
        <f ca="1">COUNTIFS(INDIRECT("RAG!$C$"&amp;$V12&amp;":$BB$"&amp;$V12),F$11,RAG!$C$3:$BB$3,$B40)</f>
        <v>0</v>
      </c>
      <c r="G40" s="240">
        <f ca="1">COUNTIFS(INDIRECT("RAG!$C$"&amp;$V12&amp;":$BB$"&amp;$V12),G$11,RAG!$C$3:$BB$3,$B40)</f>
        <v>1</v>
      </c>
      <c r="H40" s="240">
        <f ca="1">COUNTIFS(INDIRECT("RAG!$C$"&amp;$V12&amp;":$BB$"&amp;$V12),H$11,RAG!$C$3:$BB$3,$B40)</f>
        <v>1</v>
      </c>
      <c r="I40" s="231" t="s">
        <v>282</v>
      </c>
      <c r="J40" s="231" t="s">
        <v>283</v>
      </c>
      <c r="K40" s="231" t="s">
        <v>284</v>
      </c>
      <c r="L40" s="231" t="s">
        <v>381</v>
      </c>
      <c r="M40" s="231" t="s">
        <v>462</v>
      </c>
      <c r="N40" s="231" t="s">
        <v>261</v>
      </c>
      <c r="O40" s="246" t="s">
        <v>894</v>
      </c>
      <c r="P40" s="277" t="s">
        <v>281</v>
      </c>
      <c r="Q40" s="249"/>
      <c r="R40" s="234" t="s">
        <v>757</v>
      </c>
      <c r="S40" s="293"/>
      <c r="V40" s="237"/>
      <c r="Z40" t="str">
        <f>IF(R40&gt;0,B40&amp;":"&amp;R40&amp;"
","")</f>
        <v xml:space="preserve">IIA5:Local Plan Policy HO5 Genuinely Affordable Housing requires sites over 10 units to provide 35-50% affordable housing, where possible.
</v>
      </c>
    </row>
    <row r="41" spans="1:26" ht="29" x14ac:dyDescent="0.35">
      <c r="A41" s="197"/>
      <c r="B41" s="241"/>
      <c r="C41" s="81" t="s">
        <v>322</v>
      </c>
      <c r="D41" s="108" t="s">
        <v>281</v>
      </c>
      <c r="E41" s="241"/>
      <c r="F41" s="241"/>
      <c r="G41" s="241"/>
      <c r="H41" s="241"/>
      <c r="I41" s="232"/>
      <c r="J41" s="232"/>
      <c r="K41" s="232"/>
      <c r="L41" s="232"/>
      <c r="M41" s="232"/>
      <c r="N41" s="232"/>
      <c r="O41" s="187"/>
      <c r="P41" s="278"/>
      <c r="Q41" s="250"/>
      <c r="R41" s="235"/>
      <c r="S41" s="293"/>
      <c r="V41" s="238"/>
    </row>
    <row r="42" spans="1:26" x14ac:dyDescent="0.35">
      <c r="A42" s="197"/>
      <c r="B42" s="241"/>
      <c r="C42" s="81" t="s">
        <v>323</v>
      </c>
      <c r="D42" s="108" t="s">
        <v>281</v>
      </c>
      <c r="E42" s="241"/>
      <c r="F42" s="241"/>
      <c r="G42" s="241"/>
      <c r="H42" s="241"/>
      <c r="I42" s="232"/>
      <c r="J42" s="232"/>
      <c r="K42" s="232"/>
      <c r="L42" s="232"/>
      <c r="M42" s="232"/>
      <c r="N42" s="232"/>
      <c r="O42" s="187"/>
      <c r="P42" s="278"/>
      <c r="Q42" s="250"/>
      <c r="R42" s="235"/>
      <c r="S42" s="293"/>
      <c r="V42" s="238"/>
    </row>
    <row r="43" spans="1:26" ht="29" x14ac:dyDescent="0.35">
      <c r="A43" s="197"/>
      <c r="B43" s="241"/>
      <c r="C43" s="81" t="s">
        <v>324</v>
      </c>
      <c r="D43" s="108" t="s">
        <v>289</v>
      </c>
      <c r="E43" s="241"/>
      <c r="F43" s="241"/>
      <c r="G43" s="241"/>
      <c r="H43" s="241"/>
      <c r="I43" s="232"/>
      <c r="J43" s="232"/>
      <c r="K43" s="232"/>
      <c r="L43" s="232"/>
      <c r="M43" s="232"/>
      <c r="N43" s="232"/>
      <c r="O43" s="187"/>
      <c r="P43" s="278"/>
      <c r="Q43" s="250"/>
      <c r="R43" s="235"/>
      <c r="S43" s="293"/>
      <c r="V43" s="238"/>
    </row>
    <row r="44" spans="1:26" ht="43.5" x14ac:dyDescent="0.35">
      <c r="A44" s="197"/>
      <c r="B44" s="241"/>
      <c r="C44" s="81" t="s">
        <v>325</v>
      </c>
      <c r="D44" s="108" t="s">
        <v>289</v>
      </c>
      <c r="E44" s="241"/>
      <c r="F44" s="241"/>
      <c r="G44" s="241"/>
      <c r="H44" s="241"/>
      <c r="I44" s="232"/>
      <c r="J44" s="232"/>
      <c r="K44" s="232"/>
      <c r="L44" s="232"/>
      <c r="M44" s="232"/>
      <c r="N44" s="232"/>
      <c r="O44" s="187"/>
      <c r="P44" s="278"/>
      <c r="Q44" s="250"/>
      <c r="R44" s="235"/>
      <c r="S44" s="293"/>
      <c r="V44" s="238"/>
    </row>
    <row r="45" spans="1:26" ht="29.5" thickBot="1" x14ac:dyDescent="0.4">
      <c r="A45" s="198"/>
      <c r="B45" s="242"/>
      <c r="C45" s="123" t="s">
        <v>326</v>
      </c>
      <c r="D45" s="108" t="s">
        <v>289</v>
      </c>
      <c r="E45" s="242"/>
      <c r="F45" s="242"/>
      <c r="G45" s="242"/>
      <c r="H45" s="242"/>
      <c r="I45" s="248"/>
      <c r="J45" s="248"/>
      <c r="K45" s="248"/>
      <c r="L45" s="248"/>
      <c r="M45" s="248"/>
      <c r="N45" s="248"/>
      <c r="O45" s="247"/>
      <c r="P45" s="279"/>
      <c r="Q45" s="251"/>
      <c r="R45" s="258"/>
      <c r="S45" s="293"/>
      <c r="V45" s="252"/>
    </row>
    <row r="46" spans="1:26" ht="29.15" customHeight="1" x14ac:dyDescent="0.35">
      <c r="A46" s="196" t="s">
        <v>80</v>
      </c>
      <c r="B46" s="240" t="s">
        <v>100</v>
      </c>
      <c r="C46" s="122" t="s">
        <v>327</v>
      </c>
      <c r="D46" s="119" t="s">
        <v>281</v>
      </c>
      <c r="E46" s="240" t="s">
        <v>281</v>
      </c>
      <c r="F46" s="240">
        <f ca="1">COUNTIFS(INDIRECT("RAG!$C$"&amp;$V12&amp;":$BB$"&amp;$V12),F$11,RAG!$C$3:$BB$3,$B46)</f>
        <v>4</v>
      </c>
      <c r="G46" s="240">
        <f ca="1">COUNTIFS(INDIRECT("RAG!$C$"&amp;$V12&amp;":$BB$"&amp;$V12),G$11,RAG!$C$3:$BB$3,$B46)</f>
        <v>0</v>
      </c>
      <c r="H46" s="240">
        <f ca="1">COUNTIFS(INDIRECT("RAG!$C$"&amp;$V12&amp;":$BB$"&amp;$V12),H$11,RAG!$C$3:$BB$3,$B46)</f>
        <v>3</v>
      </c>
      <c r="I46" s="231" t="s">
        <v>282</v>
      </c>
      <c r="J46" s="231" t="s">
        <v>335</v>
      </c>
      <c r="K46" s="231" t="s">
        <v>284</v>
      </c>
      <c r="L46" s="231" t="s">
        <v>285</v>
      </c>
      <c r="M46" s="231" t="s">
        <v>462</v>
      </c>
      <c r="N46" s="231" t="s">
        <v>264</v>
      </c>
      <c r="O46" s="246" t="s">
        <v>895</v>
      </c>
      <c r="P46" s="277" t="s">
        <v>281</v>
      </c>
      <c r="Q46" s="234" t="s">
        <v>579</v>
      </c>
      <c r="R46" s="234" t="s">
        <v>312</v>
      </c>
      <c r="S46" s="293"/>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41"/>
      <c r="F47" s="241"/>
      <c r="G47" s="241"/>
      <c r="H47" s="241"/>
      <c r="I47" s="232"/>
      <c r="J47" s="232"/>
      <c r="K47" s="232"/>
      <c r="L47" s="232"/>
      <c r="M47" s="232"/>
      <c r="N47" s="232"/>
      <c r="O47" s="187"/>
      <c r="P47" s="278"/>
      <c r="Q47" s="235"/>
      <c r="R47" s="235"/>
      <c r="S47" s="293"/>
      <c r="V47" s="238"/>
    </row>
    <row r="48" spans="1:26" x14ac:dyDescent="0.35">
      <c r="A48" s="197"/>
      <c r="B48" s="241"/>
      <c r="C48" s="81" t="s">
        <v>329</v>
      </c>
      <c r="D48" s="108" t="s">
        <v>281</v>
      </c>
      <c r="E48" s="241"/>
      <c r="F48" s="241"/>
      <c r="G48" s="241"/>
      <c r="H48" s="241"/>
      <c r="I48" s="232"/>
      <c r="J48" s="232"/>
      <c r="K48" s="232"/>
      <c r="L48" s="232"/>
      <c r="M48" s="232"/>
      <c r="N48" s="232"/>
      <c r="O48" s="187"/>
      <c r="P48" s="278"/>
      <c r="Q48" s="235"/>
      <c r="R48" s="235"/>
      <c r="S48" s="293"/>
      <c r="V48" s="238"/>
    </row>
    <row r="49" spans="1:26" x14ac:dyDescent="0.35">
      <c r="A49" s="197"/>
      <c r="B49" s="241"/>
      <c r="C49" s="81" t="s">
        <v>330</v>
      </c>
      <c r="D49" s="108" t="s">
        <v>281</v>
      </c>
      <c r="E49" s="241"/>
      <c r="F49" s="241"/>
      <c r="G49" s="241"/>
      <c r="H49" s="241"/>
      <c r="I49" s="232"/>
      <c r="J49" s="232"/>
      <c r="K49" s="232"/>
      <c r="L49" s="232"/>
      <c r="M49" s="232"/>
      <c r="N49" s="232"/>
      <c r="O49" s="187"/>
      <c r="P49" s="278"/>
      <c r="Q49" s="235"/>
      <c r="R49" s="235"/>
      <c r="S49" s="293"/>
      <c r="V49" s="238"/>
    </row>
    <row r="50" spans="1:26" ht="81" customHeight="1" thickBot="1" x14ac:dyDescent="0.4">
      <c r="A50" s="198"/>
      <c r="B50" s="242"/>
      <c r="C50" s="123" t="s">
        <v>331</v>
      </c>
      <c r="D50" s="108" t="s">
        <v>289</v>
      </c>
      <c r="E50" s="242"/>
      <c r="F50" s="242"/>
      <c r="G50" s="242"/>
      <c r="H50" s="242"/>
      <c r="I50" s="248"/>
      <c r="J50" s="248"/>
      <c r="K50" s="248"/>
      <c r="L50" s="248"/>
      <c r="M50" s="248"/>
      <c r="N50" s="248"/>
      <c r="O50" s="247"/>
      <c r="P50" s="279"/>
      <c r="Q50" s="258"/>
      <c r="R50" s="258"/>
      <c r="S50" s="293"/>
      <c r="V50" s="252"/>
    </row>
    <row r="51" spans="1:26" ht="43.5" customHeight="1" x14ac:dyDescent="0.35">
      <c r="A51" s="196" t="s">
        <v>81</v>
      </c>
      <c r="B51" s="240" t="s">
        <v>101</v>
      </c>
      <c r="C51" s="122" t="s">
        <v>332</v>
      </c>
      <c r="D51" s="119" t="s">
        <v>281</v>
      </c>
      <c r="E51" s="240" t="s">
        <v>281</v>
      </c>
      <c r="F51" s="240">
        <f ca="1">COUNTIFS(INDIRECT("RAG!$C$"&amp;$V12&amp;":$BB$"&amp;$V12),F$11,RAG!$C$3:$BB$3,$B51)</f>
        <v>0</v>
      </c>
      <c r="G51" s="240">
        <f ca="1">COUNTIFS(INDIRECT("RAG!$C$"&amp;$V12&amp;":$BB$"&amp;$V12),G$11,RAG!$C$3:$BB$3,$B51)</f>
        <v>1</v>
      </c>
      <c r="H51" s="240">
        <f ca="1">COUNTIFS(INDIRECT("RAG!$C$"&amp;$V12&amp;":$BB$"&amp;$V12),H$11,RAG!$C$3:$BB$3,$B51)</f>
        <v>3</v>
      </c>
      <c r="I51" s="265" t="s">
        <v>231</v>
      </c>
      <c r="J51" s="265" t="s">
        <v>231</v>
      </c>
      <c r="K51" s="265" t="s">
        <v>231</v>
      </c>
      <c r="L51" s="265" t="s">
        <v>231</v>
      </c>
      <c r="M51" s="265" t="s">
        <v>231</v>
      </c>
      <c r="N51" s="265" t="s">
        <v>262</v>
      </c>
      <c r="O51" s="262" t="s">
        <v>751</v>
      </c>
      <c r="P51" s="231" t="s">
        <v>289</v>
      </c>
      <c r="Q51" s="249"/>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72" customHeight="1" thickBot="1" x14ac:dyDescent="0.4">
      <c r="A52" s="198"/>
      <c r="B52" s="242"/>
      <c r="C52" s="123" t="s">
        <v>333</v>
      </c>
      <c r="D52" s="108" t="s">
        <v>281</v>
      </c>
      <c r="E52" s="242"/>
      <c r="F52" s="242"/>
      <c r="G52" s="242"/>
      <c r="H52" s="242"/>
      <c r="I52" s="267"/>
      <c r="J52" s="267"/>
      <c r="K52" s="267"/>
      <c r="L52" s="267"/>
      <c r="M52" s="267"/>
      <c r="N52" s="267"/>
      <c r="O52" s="264"/>
      <c r="P52" s="248"/>
      <c r="Q52" s="251"/>
      <c r="R52" s="258"/>
      <c r="S52" s="293"/>
      <c r="V52" s="252"/>
    </row>
    <row r="53" spans="1:26" ht="29.15" customHeight="1" x14ac:dyDescent="0.35">
      <c r="A53" s="196" t="s">
        <v>83</v>
      </c>
      <c r="B53" s="240" t="s">
        <v>102</v>
      </c>
      <c r="C53" s="119" t="s">
        <v>334</v>
      </c>
      <c r="D53" s="119" t="s">
        <v>289</v>
      </c>
      <c r="E53" s="259" t="s">
        <v>281</v>
      </c>
      <c r="F53" s="259">
        <f ca="1">COUNTIFS(INDIRECT("RAG!$C$"&amp;$V12&amp;":$BB$"&amp;$V12),F$11,RAG!$C$3:$BB$3,$B53)</f>
        <v>1</v>
      </c>
      <c r="G53" s="259">
        <f ca="1">COUNTIFS(INDIRECT("RAG!$C$"&amp;$V12&amp;":$BB$"&amp;$V12),G$11,RAG!$C$3:$BB$3,$B53)</f>
        <v>0</v>
      </c>
      <c r="H53" s="259">
        <f ca="1">COUNTIFS(INDIRECT("RAG!$C$"&amp;$V12&amp;":$BB$"&amp;$V12),H$11,RAG!$C$3:$BB$3,$B53)</f>
        <v>0</v>
      </c>
      <c r="I53" s="231" t="s">
        <v>282</v>
      </c>
      <c r="J53" s="231" t="s">
        <v>335</v>
      </c>
      <c r="K53" s="231" t="s">
        <v>284</v>
      </c>
      <c r="L53" s="231" t="s">
        <v>381</v>
      </c>
      <c r="M53" s="231" t="s">
        <v>286</v>
      </c>
      <c r="N53" s="231" t="s">
        <v>264</v>
      </c>
      <c r="O53" s="246" t="s">
        <v>532</v>
      </c>
      <c r="P53" s="231" t="s">
        <v>281</v>
      </c>
      <c r="Q53" s="234" t="s">
        <v>528</v>
      </c>
      <c r="R53" s="249"/>
      <c r="S53" s="293"/>
      <c r="V53" s="237"/>
      <c r="Z53" t="str">
        <f>IF(R53&gt;0,B53&amp;":"&amp;R53&amp;"
","")</f>
        <v/>
      </c>
    </row>
    <row r="54" spans="1:26" x14ac:dyDescent="0.35">
      <c r="A54" s="197"/>
      <c r="B54" s="241"/>
      <c r="C54" s="108" t="s">
        <v>336</v>
      </c>
      <c r="D54" s="108" t="s">
        <v>281</v>
      </c>
      <c r="E54" s="260"/>
      <c r="F54" s="260"/>
      <c r="G54" s="260"/>
      <c r="H54" s="260"/>
      <c r="I54" s="232"/>
      <c r="J54" s="232"/>
      <c r="K54" s="232"/>
      <c r="L54" s="232"/>
      <c r="M54" s="232"/>
      <c r="N54" s="232"/>
      <c r="O54" s="187"/>
      <c r="P54" s="232"/>
      <c r="Q54" s="235"/>
      <c r="R54" s="250"/>
      <c r="S54" s="293"/>
      <c r="V54" s="238"/>
    </row>
    <row r="55" spans="1:26" x14ac:dyDescent="0.35">
      <c r="A55" s="197"/>
      <c r="B55" s="241"/>
      <c r="C55" s="127" t="s">
        <v>337</v>
      </c>
      <c r="D55" s="108" t="s">
        <v>289</v>
      </c>
      <c r="E55" s="260"/>
      <c r="F55" s="260"/>
      <c r="G55" s="260"/>
      <c r="H55" s="260"/>
      <c r="I55" s="232"/>
      <c r="J55" s="232"/>
      <c r="K55" s="232"/>
      <c r="L55" s="232"/>
      <c r="M55" s="232"/>
      <c r="N55" s="232"/>
      <c r="O55" s="187"/>
      <c r="P55" s="232"/>
      <c r="Q55" s="235"/>
      <c r="R55" s="250"/>
      <c r="S55" s="293"/>
      <c r="V55" s="238"/>
    </row>
    <row r="56" spans="1:26" x14ac:dyDescent="0.35">
      <c r="A56" s="197"/>
      <c r="B56" s="241"/>
      <c r="C56" s="108" t="s">
        <v>338</v>
      </c>
      <c r="D56" s="108" t="s">
        <v>289</v>
      </c>
      <c r="E56" s="260"/>
      <c r="F56" s="260"/>
      <c r="G56" s="260"/>
      <c r="H56" s="260"/>
      <c r="I56" s="232"/>
      <c r="J56" s="232"/>
      <c r="K56" s="232"/>
      <c r="L56" s="232"/>
      <c r="M56" s="232"/>
      <c r="N56" s="232"/>
      <c r="O56" s="187"/>
      <c r="P56" s="232"/>
      <c r="Q56" s="235"/>
      <c r="R56" s="250"/>
      <c r="S56" s="293"/>
      <c r="V56" s="238"/>
    </row>
    <row r="57" spans="1:26" ht="112" customHeight="1" thickBot="1" x14ac:dyDescent="0.4">
      <c r="A57" s="198"/>
      <c r="B57" s="242"/>
      <c r="C57" s="121" t="s">
        <v>339</v>
      </c>
      <c r="D57" s="108" t="s">
        <v>281</v>
      </c>
      <c r="E57" s="261"/>
      <c r="F57" s="261"/>
      <c r="G57" s="261"/>
      <c r="H57" s="261"/>
      <c r="I57" s="248"/>
      <c r="J57" s="248"/>
      <c r="K57" s="248"/>
      <c r="L57" s="248"/>
      <c r="M57" s="248"/>
      <c r="N57" s="248"/>
      <c r="O57" s="247"/>
      <c r="P57" s="248"/>
      <c r="Q57" s="258"/>
      <c r="R57" s="251"/>
      <c r="S57" s="293"/>
      <c r="V57" s="252"/>
    </row>
    <row r="58" spans="1:26" ht="29.25" customHeight="1" x14ac:dyDescent="0.35">
      <c r="A58" s="196" t="s">
        <v>84</v>
      </c>
      <c r="B58" s="240" t="s">
        <v>103</v>
      </c>
      <c r="C58" s="128" t="s">
        <v>340</v>
      </c>
      <c r="D58" s="119" t="s">
        <v>281</v>
      </c>
      <c r="E58" s="259" t="s">
        <v>281</v>
      </c>
      <c r="F58" s="259">
        <f ca="1">COUNTIFS(INDIRECT("RAG!$C$"&amp;$V12&amp;":$BB$"&amp;$V12),F$11,RAG!$C$3:$BB$3,$B58)</f>
        <v>2</v>
      </c>
      <c r="G58" s="259">
        <f ca="1">COUNTIFS(INDIRECT("RAG!$C$"&amp;$V12&amp;":$BB$"&amp;$V12),G$11,RAG!$C$3:$BB$3,$B58)</f>
        <v>0</v>
      </c>
      <c r="H58" s="259">
        <f ca="1">COUNTIFS(INDIRECT("RAG!$C$"&amp;$V12&amp;":$BB$"&amp;$V12),H$11,RAG!$C$3:$BB$3,$B58)</f>
        <v>0</v>
      </c>
      <c r="I58" s="231" t="s">
        <v>282</v>
      </c>
      <c r="J58" s="231" t="s">
        <v>335</v>
      </c>
      <c r="K58" s="231" t="s">
        <v>284</v>
      </c>
      <c r="L58" s="231" t="s">
        <v>285</v>
      </c>
      <c r="M58" s="231" t="s">
        <v>286</v>
      </c>
      <c r="N58" s="231" t="s">
        <v>264</v>
      </c>
      <c r="O58" s="246" t="s">
        <v>896</v>
      </c>
      <c r="P58" s="231" t="s">
        <v>281</v>
      </c>
      <c r="Q58" s="234" t="s">
        <v>566</v>
      </c>
      <c r="R58" s="234" t="s">
        <v>524</v>
      </c>
      <c r="S58" s="292"/>
      <c r="V58" s="237"/>
      <c r="Z58" t="str">
        <f>IF(R58&gt;0,B58&amp;":"&amp;R58&amp;"
","")</f>
        <v xml:space="preserve">IIA9:Local Plan Policy CN4: Sustainable Drainage requires sites to incorporate natural flood risk solutions, such as SUDs.
</v>
      </c>
    </row>
    <row r="59" spans="1:26" x14ac:dyDescent="0.35">
      <c r="A59" s="197"/>
      <c r="B59" s="241"/>
      <c r="C59" s="109" t="s">
        <v>341</v>
      </c>
      <c r="D59" s="108" t="s">
        <v>289</v>
      </c>
      <c r="E59" s="260"/>
      <c r="F59" s="260"/>
      <c r="G59" s="260"/>
      <c r="H59" s="260"/>
      <c r="I59" s="232"/>
      <c r="J59" s="232"/>
      <c r="K59" s="232"/>
      <c r="L59" s="232"/>
      <c r="M59" s="232"/>
      <c r="N59" s="232"/>
      <c r="O59" s="187"/>
      <c r="P59" s="232"/>
      <c r="Q59" s="235"/>
      <c r="R59" s="235"/>
      <c r="S59" s="292"/>
      <c r="V59" s="238"/>
    </row>
    <row r="60" spans="1:26" ht="91" customHeight="1" thickBot="1" x14ac:dyDescent="0.4">
      <c r="A60" s="198"/>
      <c r="B60" s="242"/>
      <c r="C60" s="129" t="s">
        <v>342</v>
      </c>
      <c r="D60" s="108" t="s">
        <v>281</v>
      </c>
      <c r="E60" s="261"/>
      <c r="F60" s="261"/>
      <c r="G60" s="261"/>
      <c r="H60" s="261"/>
      <c r="I60" s="248"/>
      <c r="J60" s="248"/>
      <c r="K60" s="248"/>
      <c r="L60" s="248"/>
      <c r="M60" s="248"/>
      <c r="N60" s="248"/>
      <c r="O60" s="247"/>
      <c r="P60" s="248"/>
      <c r="Q60" s="258"/>
      <c r="R60" s="258"/>
      <c r="S60" s="292"/>
      <c r="V60" s="252"/>
    </row>
    <row r="61" spans="1:26" x14ac:dyDescent="0.35">
      <c r="A61" s="196" t="s">
        <v>85</v>
      </c>
      <c r="B61" s="240" t="s">
        <v>104</v>
      </c>
      <c r="C61" s="119" t="s">
        <v>343</v>
      </c>
      <c r="D61" s="119" t="s">
        <v>281</v>
      </c>
      <c r="E61" s="259" t="s">
        <v>281</v>
      </c>
      <c r="F61" s="259">
        <f ca="1">COUNTIFS(INDIRECT("RAG!$C$"&amp;$V12&amp;":$BB$"&amp;$V12),F$11,RAG!$C$3:$BB$3,$B61)</f>
        <v>1</v>
      </c>
      <c r="G61" s="259">
        <f ca="1">COUNTIFS(INDIRECT("RAG!$C$"&amp;$V12&amp;":$BB$"&amp;$V12),G$11,RAG!$C$3:$BB$3,$B61)</f>
        <v>0</v>
      </c>
      <c r="H61" s="259">
        <f ca="1">COUNTIFS(INDIRECT("RAG!$C$"&amp;$V12&amp;":$BB$"&amp;$V12),H$11,RAG!$C$3:$BB$3,$B61)</f>
        <v>4</v>
      </c>
      <c r="I61" s="231" t="s">
        <v>231</v>
      </c>
      <c r="J61" s="231" t="s">
        <v>231</v>
      </c>
      <c r="K61" s="231" t="s">
        <v>231</v>
      </c>
      <c r="L61" s="231" t="s">
        <v>231</v>
      </c>
      <c r="M61" s="231" t="s">
        <v>231</v>
      </c>
      <c r="N61" s="231" t="s">
        <v>262</v>
      </c>
      <c r="O61" s="246" t="s">
        <v>897</v>
      </c>
      <c r="P61" s="231" t="s">
        <v>289</v>
      </c>
      <c r="Q61" s="271"/>
      <c r="R61" s="271" t="s">
        <v>746</v>
      </c>
      <c r="S61" s="292"/>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0"/>
      <c r="F62" s="260"/>
      <c r="G62" s="260"/>
      <c r="H62" s="260"/>
      <c r="I62" s="232"/>
      <c r="J62" s="232"/>
      <c r="K62" s="232"/>
      <c r="L62" s="232"/>
      <c r="M62" s="232"/>
      <c r="N62" s="232"/>
      <c r="O62" s="187"/>
      <c r="P62" s="232"/>
      <c r="Q62" s="272"/>
      <c r="R62" s="272"/>
      <c r="S62" s="292"/>
      <c r="V62" s="275"/>
    </row>
    <row r="63" spans="1:26" x14ac:dyDescent="0.35">
      <c r="A63" s="197"/>
      <c r="B63" s="241"/>
      <c r="C63" s="108" t="s">
        <v>345</v>
      </c>
      <c r="D63" s="108" t="s">
        <v>281</v>
      </c>
      <c r="E63" s="260"/>
      <c r="F63" s="260"/>
      <c r="G63" s="260"/>
      <c r="H63" s="260"/>
      <c r="I63" s="232"/>
      <c r="J63" s="232"/>
      <c r="K63" s="232"/>
      <c r="L63" s="232"/>
      <c r="M63" s="232"/>
      <c r="N63" s="232"/>
      <c r="O63" s="187"/>
      <c r="P63" s="232"/>
      <c r="Q63" s="272"/>
      <c r="R63" s="272"/>
      <c r="S63" s="292"/>
      <c r="V63" s="275"/>
    </row>
    <row r="64" spans="1:26" x14ac:dyDescent="0.35">
      <c r="A64" s="197"/>
      <c r="B64" s="241"/>
      <c r="C64" s="108" t="s">
        <v>346</v>
      </c>
      <c r="D64" s="108" t="s">
        <v>281</v>
      </c>
      <c r="E64" s="260"/>
      <c r="F64" s="260"/>
      <c r="G64" s="260"/>
      <c r="H64" s="260"/>
      <c r="I64" s="232"/>
      <c r="J64" s="232"/>
      <c r="K64" s="232"/>
      <c r="L64" s="232"/>
      <c r="M64" s="232"/>
      <c r="N64" s="232"/>
      <c r="O64" s="187"/>
      <c r="P64" s="232"/>
      <c r="Q64" s="272"/>
      <c r="R64" s="272"/>
      <c r="S64" s="292"/>
      <c r="V64" s="275"/>
    </row>
    <row r="65" spans="1:26" x14ac:dyDescent="0.35">
      <c r="A65" s="197"/>
      <c r="B65" s="241"/>
      <c r="C65" s="108" t="s">
        <v>347</v>
      </c>
      <c r="D65" s="108" t="s">
        <v>281</v>
      </c>
      <c r="E65" s="260"/>
      <c r="F65" s="260"/>
      <c r="G65" s="260"/>
      <c r="H65" s="260"/>
      <c r="I65" s="232"/>
      <c r="J65" s="232"/>
      <c r="K65" s="232"/>
      <c r="L65" s="232"/>
      <c r="M65" s="232"/>
      <c r="N65" s="232"/>
      <c r="O65" s="187"/>
      <c r="P65" s="232"/>
      <c r="Q65" s="272"/>
      <c r="R65" s="272"/>
      <c r="S65" s="292"/>
      <c r="V65" s="275"/>
    </row>
    <row r="66" spans="1:26" x14ac:dyDescent="0.35">
      <c r="A66" s="197"/>
      <c r="B66" s="241"/>
      <c r="C66" s="108" t="s">
        <v>348</v>
      </c>
      <c r="D66" s="108" t="s">
        <v>281</v>
      </c>
      <c r="E66" s="260"/>
      <c r="F66" s="260"/>
      <c r="G66" s="260"/>
      <c r="H66" s="260"/>
      <c r="I66" s="232"/>
      <c r="J66" s="232"/>
      <c r="K66" s="232"/>
      <c r="L66" s="232"/>
      <c r="M66" s="232"/>
      <c r="N66" s="232"/>
      <c r="O66" s="187"/>
      <c r="P66" s="232"/>
      <c r="Q66" s="272"/>
      <c r="R66" s="272"/>
      <c r="S66" s="292"/>
      <c r="V66" s="275"/>
    </row>
    <row r="67" spans="1:26" ht="30" customHeight="1" x14ac:dyDescent="0.35">
      <c r="A67" s="197"/>
      <c r="B67" s="241"/>
      <c r="C67" s="108" t="s">
        <v>349</v>
      </c>
      <c r="D67" s="108" t="s">
        <v>281</v>
      </c>
      <c r="E67" s="260"/>
      <c r="F67" s="260"/>
      <c r="G67" s="260"/>
      <c r="H67" s="260"/>
      <c r="I67" s="232"/>
      <c r="J67" s="232"/>
      <c r="K67" s="232"/>
      <c r="L67" s="232"/>
      <c r="M67" s="232"/>
      <c r="N67" s="232"/>
      <c r="O67" s="187"/>
      <c r="P67" s="232"/>
      <c r="Q67" s="272"/>
      <c r="R67" s="272"/>
      <c r="S67" s="292"/>
      <c r="V67" s="275"/>
    </row>
    <row r="68" spans="1:26" ht="95.5" customHeight="1" thickBot="1" x14ac:dyDescent="0.4">
      <c r="A68" s="198"/>
      <c r="B68" s="242"/>
      <c r="C68" s="121" t="s">
        <v>350</v>
      </c>
      <c r="D68" s="108" t="s">
        <v>281</v>
      </c>
      <c r="E68" s="261"/>
      <c r="F68" s="261"/>
      <c r="G68" s="261"/>
      <c r="H68" s="261"/>
      <c r="I68" s="248"/>
      <c r="J68" s="248"/>
      <c r="K68" s="248"/>
      <c r="L68" s="248"/>
      <c r="M68" s="248"/>
      <c r="N68" s="248"/>
      <c r="O68" s="247"/>
      <c r="P68" s="248"/>
      <c r="Q68" s="273"/>
      <c r="R68" s="273"/>
      <c r="S68" s="292"/>
      <c r="V68" s="276"/>
    </row>
    <row r="69" spans="1:26" ht="14.5" customHeight="1" x14ac:dyDescent="0.35">
      <c r="A69" s="196" t="s">
        <v>599</v>
      </c>
      <c r="B69" s="240" t="s">
        <v>105</v>
      </c>
      <c r="C69" s="124" t="s">
        <v>738</v>
      </c>
      <c r="D69" s="119" t="s">
        <v>281</v>
      </c>
      <c r="E69" s="259" t="s">
        <v>281</v>
      </c>
      <c r="F69" s="259">
        <f ca="1">COUNTIFS(INDIRECT("RAG!$C$"&amp;$V12&amp;":$BB$"&amp;$V12),F$11,RAG!$C$3:$BB$3,$B69)</f>
        <v>0</v>
      </c>
      <c r="G69" s="259">
        <f ca="1">COUNTIFS(INDIRECT("RAG!$C$"&amp;$V12&amp;":$BB$"&amp;$V12),G$11,RAG!$C$3:$BB$3,$B69)</f>
        <v>0</v>
      </c>
      <c r="H69" s="259">
        <f ca="1">COUNTIFS(INDIRECT("RAG!$C$"&amp;$V12&amp;":$BB$"&amp;$V12),H$11,RAG!$C$3:$BB$3,$B69)</f>
        <v>6</v>
      </c>
      <c r="I69" s="231" t="s">
        <v>282</v>
      </c>
      <c r="J69" s="231" t="s">
        <v>335</v>
      </c>
      <c r="K69" s="231" t="s">
        <v>284</v>
      </c>
      <c r="L69" s="231" t="s">
        <v>285</v>
      </c>
      <c r="M69" s="231" t="s">
        <v>286</v>
      </c>
      <c r="N69" s="231" t="s">
        <v>261</v>
      </c>
      <c r="O69" s="262" t="s">
        <v>561</v>
      </c>
      <c r="P69" s="231" t="s">
        <v>289</v>
      </c>
      <c r="Q69" s="249"/>
      <c r="R69" s="234" t="s">
        <v>351</v>
      </c>
      <c r="S69" s="293"/>
      <c r="V69" s="237"/>
      <c r="Z69" t="str">
        <f>IF(R69&gt;0,B69&amp;":"&amp;R69&amp;"
","")</f>
        <v xml:space="preserve">IIA11:Local Plan Policy HE1 Historic Environment will not support proposals that will cause harm to heritage assets.
</v>
      </c>
    </row>
    <row r="70" spans="1:26" x14ac:dyDescent="0.35">
      <c r="A70" s="197"/>
      <c r="B70" s="241"/>
      <c r="C70" s="125" t="s">
        <v>352</v>
      </c>
      <c r="D70" s="108" t="s">
        <v>281</v>
      </c>
      <c r="E70" s="260"/>
      <c r="F70" s="260"/>
      <c r="G70" s="260"/>
      <c r="H70" s="260"/>
      <c r="I70" s="232"/>
      <c r="J70" s="232"/>
      <c r="K70" s="232"/>
      <c r="L70" s="232"/>
      <c r="M70" s="232"/>
      <c r="N70" s="232"/>
      <c r="O70" s="263"/>
      <c r="P70" s="232"/>
      <c r="Q70" s="250"/>
      <c r="R70" s="235"/>
      <c r="S70" s="293"/>
      <c r="V70" s="238"/>
    </row>
    <row r="71" spans="1:26" ht="29" x14ac:dyDescent="0.35">
      <c r="A71" s="197"/>
      <c r="B71" s="241"/>
      <c r="C71" s="125" t="s">
        <v>353</v>
      </c>
      <c r="D71" s="108" t="s">
        <v>281</v>
      </c>
      <c r="E71" s="260"/>
      <c r="F71" s="260"/>
      <c r="G71" s="260"/>
      <c r="H71" s="260"/>
      <c r="I71" s="232"/>
      <c r="J71" s="232"/>
      <c r="K71" s="232"/>
      <c r="L71" s="232"/>
      <c r="M71" s="232"/>
      <c r="N71" s="232"/>
      <c r="O71" s="263"/>
      <c r="P71" s="232"/>
      <c r="Q71" s="250"/>
      <c r="R71" s="235"/>
      <c r="S71" s="293"/>
      <c r="V71" s="238"/>
    </row>
    <row r="72" spans="1:26" x14ac:dyDescent="0.35">
      <c r="A72" s="197"/>
      <c r="B72" s="241"/>
      <c r="C72" s="125" t="s">
        <v>354</v>
      </c>
      <c r="D72" s="108" t="s">
        <v>289</v>
      </c>
      <c r="E72" s="260"/>
      <c r="F72" s="260"/>
      <c r="G72" s="260"/>
      <c r="H72" s="260"/>
      <c r="I72" s="232"/>
      <c r="J72" s="232"/>
      <c r="K72" s="232"/>
      <c r="L72" s="232"/>
      <c r="M72" s="232"/>
      <c r="N72" s="232"/>
      <c r="O72" s="263"/>
      <c r="P72" s="232"/>
      <c r="Q72" s="250"/>
      <c r="R72" s="235"/>
      <c r="S72" s="293"/>
      <c r="V72" s="238"/>
    </row>
    <row r="73" spans="1:26" x14ac:dyDescent="0.35">
      <c r="A73" s="197"/>
      <c r="B73" s="241"/>
      <c r="C73" s="125" t="s">
        <v>739</v>
      </c>
      <c r="D73" s="108" t="s">
        <v>289</v>
      </c>
      <c r="E73" s="260"/>
      <c r="F73" s="260"/>
      <c r="G73" s="260"/>
      <c r="H73" s="260"/>
      <c r="I73" s="232"/>
      <c r="J73" s="232"/>
      <c r="K73" s="232"/>
      <c r="L73" s="232"/>
      <c r="M73" s="232"/>
      <c r="N73" s="232"/>
      <c r="O73" s="263"/>
      <c r="P73" s="232"/>
      <c r="Q73" s="250"/>
      <c r="R73" s="235"/>
      <c r="S73" s="293"/>
      <c r="V73" s="238"/>
    </row>
    <row r="74" spans="1:26" x14ac:dyDescent="0.35">
      <c r="A74" s="197"/>
      <c r="B74" s="241"/>
      <c r="C74" s="125" t="s">
        <v>355</v>
      </c>
      <c r="D74" s="108" t="s">
        <v>289</v>
      </c>
      <c r="E74" s="260"/>
      <c r="F74" s="260"/>
      <c r="G74" s="260"/>
      <c r="H74" s="260"/>
      <c r="I74" s="232"/>
      <c r="J74" s="232"/>
      <c r="K74" s="232"/>
      <c r="L74" s="232"/>
      <c r="M74" s="232"/>
      <c r="N74" s="232"/>
      <c r="O74" s="263"/>
      <c r="P74" s="232"/>
      <c r="Q74" s="250"/>
      <c r="R74" s="235"/>
      <c r="S74" s="293"/>
      <c r="V74" s="238"/>
    </row>
    <row r="75" spans="1:26" ht="15" thickBot="1" x14ac:dyDescent="0.4">
      <c r="A75" s="198"/>
      <c r="B75" s="242"/>
      <c r="C75" s="126" t="s">
        <v>356</v>
      </c>
      <c r="D75" s="108" t="s">
        <v>289</v>
      </c>
      <c r="E75" s="261"/>
      <c r="F75" s="261"/>
      <c r="G75" s="261"/>
      <c r="H75" s="261"/>
      <c r="I75" s="248"/>
      <c r="J75" s="248"/>
      <c r="K75" s="248"/>
      <c r="L75" s="248"/>
      <c r="M75" s="248"/>
      <c r="N75" s="248"/>
      <c r="O75" s="264"/>
      <c r="P75" s="248"/>
      <c r="Q75" s="251"/>
      <c r="R75" s="258"/>
      <c r="S75" s="293"/>
      <c r="V75" s="252"/>
    </row>
    <row r="76" spans="1:26" x14ac:dyDescent="0.35">
      <c r="A76" s="196" t="s">
        <v>87</v>
      </c>
      <c r="B76" s="240" t="s">
        <v>106</v>
      </c>
      <c r="C76" s="124" t="s">
        <v>357</v>
      </c>
      <c r="D76" s="119" t="s">
        <v>281</v>
      </c>
      <c r="E76" s="259" t="s">
        <v>281</v>
      </c>
      <c r="F76" s="259">
        <f ca="1">COUNTIFS(INDIRECT("RAG!$C$"&amp;$V12&amp;":$BB$"&amp;$V12),F$11,RAG!$C$3:$BB$3,$B76)</f>
        <v>0</v>
      </c>
      <c r="G76" s="259">
        <f ca="1">COUNTIFS(INDIRECT("RAG!$C$"&amp;$V12&amp;":$BB$"&amp;$V12),G$11,RAG!$C$3:$BB$3,$B76)</f>
        <v>0</v>
      </c>
      <c r="H76" s="259">
        <f ca="1">COUNTIFS(INDIRECT("RAG!$C$"&amp;$V12&amp;":$BB$"&amp;$V12),H$11,RAG!$C$3:$BB$3,$B76)</f>
        <v>4</v>
      </c>
      <c r="I76" s="231" t="s">
        <v>282</v>
      </c>
      <c r="J76" s="231" t="s">
        <v>335</v>
      </c>
      <c r="K76" s="231" t="s">
        <v>284</v>
      </c>
      <c r="L76" s="231" t="s">
        <v>285</v>
      </c>
      <c r="M76" s="231" t="s">
        <v>286</v>
      </c>
      <c r="N76" s="231" t="s">
        <v>261</v>
      </c>
      <c r="O76" s="268" t="s">
        <v>787</v>
      </c>
      <c r="P76" s="231" t="s">
        <v>289</v>
      </c>
      <c r="Q76" s="249"/>
      <c r="R76" s="234"/>
      <c r="S76" s="293"/>
      <c r="V76" s="237"/>
      <c r="Z76" t="str">
        <f>IF(R76&gt;0,B76&amp;":"&amp;R76&amp;"
","")</f>
        <v/>
      </c>
    </row>
    <row r="77" spans="1:26" x14ac:dyDescent="0.35">
      <c r="A77" s="197"/>
      <c r="B77" s="241"/>
      <c r="C77" s="125" t="s">
        <v>359</v>
      </c>
      <c r="D77" s="108" t="s">
        <v>289</v>
      </c>
      <c r="E77" s="260"/>
      <c r="F77" s="260"/>
      <c r="G77" s="260"/>
      <c r="H77" s="260"/>
      <c r="I77" s="232"/>
      <c r="J77" s="232"/>
      <c r="K77" s="232"/>
      <c r="L77" s="232"/>
      <c r="M77" s="232"/>
      <c r="N77" s="232"/>
      <c r="O77" s="269"/>
      <c r="P77" s="232"/>
      <c r="Q77" s="250"/>
      <c r="R77" s="235"/>
      <c r="S77" s="293"/>
      <c r="V77" s="238"/>
    </row>
    <row r="78" spans="1:26" x14ac:dyDescent="0.35">
      <c r="A78" s="197"/>
      <c r="B78" s="241"/>
      <c r="C78" s="125" t="s">
        <v>360</v>
      </c>
      <c r="D78" s="108" t="s">
        <v>281</v>
      </c>
      <c r="E78" s="260"/>
      <c r="F78" s="260"/>
      <c r="G78" s="260"/>
      <c r="H78" s="260"/>
      <c r="I78" s="232"/>
      <c r="J78" s="232"/>
      <c r="K78" s="232"/>
      <c r="L78" s="232"/>
      <c r="M78" s="232"/>
      <c r="N78" s="232"/>
      <c r="O78" s="269"/>
      <c r="P78" s="232"/>
      <c r="Q78" s="250"/>
      <c r="R78" s="235"/>
      <c r="S78" s="293"/>
      <c r="V78" s="238"/>
    </row>
    <row r="79" spans="1:26" x14ac:dyDescent="0.35">
      <c r="A79" s="197"/>
      <c r="B79" s="241"/>
      <c r="C79" s="125" t="s">
        <v>361</v>
      </c>
      <c r="D79" s="108" t="s">
        <v>281</v>
      </c>
      <c r="E79" s="260"/>
      <c r="F79" s="260"/>
      <c r="G79" s="260"/>
      <c r="H79" s="260"/>
      <c r="I79" s="232"/>
      <c r="J79" s="232"/>
      <c r="K79" s="232"/>
      <c r="L79" s="232"/>
      <c r="M79" s="232"/>
      <c r="N79" s="232"/>
      <c r="O79" s="269"/>
      <c r="P79" s="232"/>
      <c r="Q79" s="250"/>
      <c r="R79" s="235"/>
      <c r="S79" s="293"/>
      <c r="V79" s="238"/>
    </row>
    <row r="80" spans="1:26" ht="15" thickBot="1" x14ac:dyDescent="0.4">
      <c r="A80" s="198"/>
      <c r="B80" s="242"/>
      <c r="C80" s="130" t="s">
        <v>362</v>
      </c>
      <c r="D80" s="108" t="s">
        <v>281</v>
      </c>
      <c r="E80" s="261"/>
      <c r="F80" s="261"/>
      <c r="G80" s="261"/>
      <c r="H80" s="261"/>
      <c r="I80" s="248"/>
      <c r="J80" s="248"/>
      <c r="K80" s="248"/>
      <c r="L80" s="248"/>
      <c r="M80" s="248"/>
      <c r="N80" s="248"/>
      <c r="O80" s="270"/>
      <c r="P80" s="248"/>
      <c r="Q80" s="251"/>
      <c r="R80" s="258"/>
      <c r="S80" s="293"/>
      <c r="V80" s="252"/>
    </row>
    <row r="81" spans="1:26" x14ac:dyDescent="0.35">
      <c r="A81" s="199" t="s">
        <v>91</v>
      </c>
      <c r="B81" s="240" t="s">
        <v>107</v>
      </c>
      <c r="C81" s="124" t="s">
        <v>363</v>
      </c>
      <c r="D81" s="119" t="s">
        <v>281</v>
      </c>
      <c r="E81" s="240" t="s">
        <v>281</v>
      </c>
      <c r="F81" s="240">
        <f ca="1">COUNTIFS(INDIRECT("RAG!$C$"&amp;$V12&amp;":$BB$"&amp;$V12),F$11,RAG!$C$3:$BB$3,$B81)</f>
        <v>1</v>
      </c>
      <c r="G81" s="240">
        <f ca="1">COUNTIFS(INDIRECT("RAG!$C$"&amp;$V12&amp;":$BB$"&amp;$V12),G$11,RAG!$C$3:$BB$3,$B81)</f>
        <v>0</v>
      </c>
      <c r="H81" s="240">
        <f ca="1">COUNTIFS(INDIRECT("RAG!$C$"&amp;$V12&amp;":$BB$"&amp;$V12),H$11,RAG!$C$3:$BB$3,$B81)</f>
        <v>4</v>
      </c>
      <c r="I81" s="243" t="s">
        <v>231</v>
      </c>
      <c r="J81" s="243" t="s">
        <v>231</v>
      </c>
      <c r="K81" s="243" t="s">
        <v>231</v>
      </c>
      <c r="L81" s="243" t="s">
        <v>231</v>
      </c>
      <c r="M81" s="243" t="s">
        <v>231</v>
      </c>
      <c r="N81" s="243" t="s">
        <v>262</v>
      </c>
      <c r="O81" s="246" t="s">
        <v>952</v>
      </c>
      <c r="P81" s="231" t="s">
        <v>289</v>
      </c>
      <c r="Q81" s="234"/>
      <c r="R81" s="234" t="s">
        <v>938</v>
      </c>
      <c r="S81" s="294"/>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41"/>
      <c r="F82" s="241"/>
      <c r="G82" s="241"/>
      <c r="H82" s="241"/>
      <c r="I82" s="244"/>
      <c r="J82" s="244"/>
      <c r="K82" s="244"/>
      <c r="L82" s="244"/>
      <c r="M82" s="244"/>
      <c r="N82" s="244"/>
      <c r="O82" s="187"/>
      <c r="P82" s="232"/>
      <c r="Q82" s="235"/>
      <c r="R82" s="235"/>
      <c r="S82" s="294"/>
      <c r="V82" s="238"/>
    </row>
    <row r="83" spans="1:26" x14ac:dyDescent="0.35">
      <c r="A83" s="201"/>
      <c r="B83" s="241"/>
      <c r="C83" s="125" t="s">
        <v>365</v>
      </c>
      <c r="D83" s="108" t="s">
        <v>289</v>
      </c>
      <c r="E83" s="241"/>
      <c r="F83" s="241"/>
      <c r="G83" s="241"/>
      <c r="H83" s="241"/>
      <c r="I83" s="244"/>
      <c r="J83" s="244"/>
      <c r="K83" s="244"/>
      <c r="L83" s="244"/>
      <c r="M83" s="244"/>
      <c r="N83" s="244"/>
      <c r="O83" s="187"/>
      <c r="P83" s="232"/>
      <c r="Q83" s="235"/>
      <c r="R83" s="235"/>
      <c r="S83" s="294"/>
      <c r="V83" s="238"/>
    </row>
    <row r="84" spans="1:26" x14ac:dyDescent="0.35">
      <c r="A84" s="201"/>
      <c r="B84" s="241"/>
      <c r="C84" s="131" t="s">
        <v>366</v>
      </c>
      <c r="D84" s="108" t="s">
        <v>281</v>
      </c>
      <c r="E84" s="241"/>
      <c r="F84" s="241"/>
      <c r="G84" s="241"/>
      <c r="H84" s="241"/>
      <c r="I84" s="244"/>
      <c r="J84" s="244"/>
      <c r="K84" s="244"/>
      <c r="L84" s="244"/>
      <c r="M84" s="244"/>
      <c r="N84" s="244"/>
      <c r="O84" s="187"/>
      <c r="P84" s="232"/>
      <c r="Q84" s="235"/>
      <c r="R84" s="235"/>
      <c r="S84" s="294"/>
      <c r="V84" s="238"/>
    </row>
    <row r="85" spans="1:26" ht="29" x14ac:dyDescent="0.35">
      <c r="A85" s="201"/>
      <c r="B85" s="241"/>
      <c r="C85" s="131" t="s">
        <v>367</v>
      </c>
      <c r="D85" s="108" t="s">
        <v>289</v>
      </c>
      <c r="E85" s="241"/>
      <c r="F85" s="241"/>
      <c r="G85" s="241"/>
      <c r="H85" s="241"/>
      <c r="I85" s="244"/>
      <c r="J85" s="244"/>
      <c r="K85" s="244"/>
      <c r="L85" s="244"/>
      <c r="M85" s="244"/>
      <c r="N85" s="244"/>
      <c r="O85" s="187"/>
      <c r="P85" s="232"/>
      <c r="Q85" s="235"/>
      <c r="R85" s="235"/>
      <c r="S85" s="294"/>
      <c r="V85" s="238"/>
    </row>
    <row r="86" spans="1:26" ht="29" x14ac:dyDescent="0.35">
      <c r="A86" s="201"/>
      <c r="B86" s="241"/>
      <c r="C86" s="131" t="s">
        <v>368</v>
      </c>
      <c r="D86" s="108" t="s">
        <v>281</v>
      </c>
      <c r="E86" s="241"/>
      <c r="F86" s="241"/>
      <c r="G86" s="241"/>
      <c r="H86" s="241"/>
      <c r="I86" s="244"/>
      <c r="J86" s="244"/>
      <c r="K86" s="244"/>
      <c r="L86" s="244"/>
      <c r="M86" s="244"/>
      <c r="N86" s="244"/>
      <c r="O86" s="187"/>
      <c r="P86" s="232"/>
      <c r="Q86" s="235"/>
      <c r="R86" s="235"/>
      <c r="S86" s="294"/>
      <c r="V86" s="238"/>
    </row>
    <row r="87" spans="1:26" ht="15" thickBot="1" x14ac:dyDescent="0.4">
      <c r="A87" s="200"/>
      <c r="B87" s="242"/>
      <c r="C87" s="129" t="s">
        <v>369</v>
      </c>
      <c r="D87" s="108" t="s">
        <v>289</v>
      </c>
      <c r="E87" s="242"/>
      <c r="F87" s="242"/>
      <c r="G87" s="242"/>
      <c r="H87" s="242"/>
      <c r="I87" s="256"/>
      <c r="J87" s="256"/>
      <c r="K87" s="256"/>
      <c r="L87" s="256"/>
      <c r="M87" s="256"/>
      <c r="N87" s="256"/>
      <c r="O87" s="247"/>
      <c r="P87" s="248"/>
      <c r="Q87" s="258"/>
      <c r="R87" s="258"/>
      <c r="S87" s="294"/>
      <c r="V87" s="252"/>
    </row>
    <row r="88" spans="1:26" ht="36.65" customHeight="1" x14ac:dyDescent="0.35">
      <c r="A88" s="199" t="s">
        <v>94</v>
      </c>
      <c r="B88" s="240" t="s">
        <v>108</v>
      </c>
      <c r="C88" s="132" t="s">
        <v>370</v>
      </c>
      <c r="D88" s="122" t="s">
        <v>289</v>
      </c>
      <c r="E88" s="240" t="s">
        <v>281</v>
      </c>
      <c r="F88" s="240">
        <f ca="1">COUNTIFS(INDIRECT("RAG!$C$"&amp;$V12&amp;":$BB$"&amp;$V12),F$11,RAG!$C$3:$BB$3,$B88)</f>
        <v>0</v>
      </c>
      <c r="G88" s="240">
        <f ca="1">COUNTIFS(INDIRECT("RAG!$C$"&amp;$V12&amp;":$BB$"&amp;$V12),G$11,RAG!$C$3:$BB$3,$B88)</f>
        <v>0</v>
      </c>
      <c r="H88" s="240">
        <f ca="1">COUNTIFS(INDIRECT("RAG!$C$"&amp;$V12&amp;":$BB$"&amp;$V12),H$11,RAG!$C$3:$BB$3,$B88)</f>
        <v>1</v>
      </c>
      <c r="I88" s="231" t="s">
        <v>231</v>
      </c>
      <c r="J88" s="231" t="s">
        <v>231</v>
      </c>
      <c r="K88" s="231" t="s">
        <v>231</v>
      </c>
      <c r="L88" s="231" t="s">
        <v>231</v>
      </c>
      <c r="M88" s="231" t="s">
        <v>231</v>
      </c>
      <c r="N88" s="231" t="s">
        <v>262</v>
      </c>
      <c r="O88" s="246" t="s">
        <v>513</v>
      </c>
      <c r="P88" s="231" t="s">
        <v>289</v>
      </c>
      <c r="Q88" s="234"/>
      <c r="R88" s="234" t="s">
        <v>512</v>
      </c>
      <c r="S88" s="322"/>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ht="34" customHeight="1" x14ac:dyDescent="0.35">
      <c r="A89" s="201"/>
      <c r="B89" s="241"/>
      <c r="C89" s="131" t="s">
        <v>372</v>
      </c>
      <c r="D89" s="108" t="s">
        <v>281</v>
      </c>
      <c r="E89" s="241"/>
      <c r="F89" s="241"/>
      <c r="G89" s="241"/>
      <c r="H89" s="241"/>
      <c r="I89" s="232"/>
      <c r="J89" s="232"/>
      <c r="K89" s="232"/>
      <c r="L89" s="232"/>
      <c r="M89" s="232"/>
      <c r="N89" s="232"/>
      <c r="O89" s="187"/>
      <c r="P89" s="232"/>
      <c r="Q89" s="235"/>
      <c r="R89" s="235"/>
      <c r="S89" s="322"/>
      <c r="V89" s="238"/>
    </row>
    <row r="90" spans="1:26" ht="30.65" customHeight="1" x14ac:dyDescent="0.35">
      <c r="A90" s="201"/>
      <c r="B90" s="241"/>
      <c r="C90" s="131" t="s">
        <v>373</v>
      </c>
      <c r="D90" s="108" t="s">
        <v>289</v>
      </c>
      <c r="E90" s="241"/>
      <c r="F90" s="241"/>
      <c r="G90" s="241"/>
      <c r="H90" s="241"/>
      <c r="I90" s="232"/>
      <c r="J90" s="232"/>
      <c r="K90" s="232"/>
      <c r="L90" s="232"/>
      <c r="M90" s="232"/>
      <c r="N90" s="232"/>
      <c r="O90" s="187"/>
      <c r="P90" s="232"/>
      <c r="Q90" s="235"/>
      <c r="R90" s="235"/>
      <c r="S90" s="322"/>
      <c r="V90" s="238"/>
    </row>
    <row r="91" spans="1:26" ht="37" customHeight="1" thickBot="1" x14ac:dyDescent="0.4">
      <c r="A91" s="202"/>
      <c r="B91" s="242"/>
      <c r="C91" s="133" t="s">
        <v>374</v>
      </c>
      <c r="D91" s="143" t="s">
        <v>281</v>
      </c>
      <c r="E91" s="242"/>
      <c r="F91" s="242"/>
      <c r="G91" s="242"/>
      <c r="H91" s="242"/>
      <c r="I91" s="233"/>
      <c r="J91" s="233"/>
      <c r="K91" s="233"/>
      <c r="L91" s="233"/>
      <c r="M91" s="233"/>
      <c r="N91" s="233"/>
      <c r="O91" s="257"/>
      <c r="P91" s="233"/>
      <c r="Q91" s="236"/>
      <c r="R91" s="236"/>
      <c r="S91" s="322"/>
      <c r="V91" s="239"/>
      <c r="W91" s="120" t="str">
        <f>IF(N91='[4]Drop downs'!$G$2,B91&amp;": "&amp;O91&amp;""," ")</f>
        <v xml:space="preserve"> </v>
      </c>
      <c r="X91" s="120"/>
    </row>
    <row r="92" spans="1:26" x14ac:dyDescent="0.35">
      <c r="E92" s="156"/>
      <c r="F92" s="156"/>
      <c r="G92" s="156"/>
      <c r="H92" s="156"/>
      <c r="I92" s="156"/>
      <c r="J92" s="156"/>
      <c r="K92" s="156"/>
      <c r="L92" s="156"/>
      <c r="M92" s="156"/>
      <c r="N92" s="156"/>
      <c r="O92" s="156"/>
      <c r="P92" s="156"/>
      <c r="Q92" s="156"/>
      <c r="R92" s="156"/>
    </row>
    <row r="93" spans="1:26" x14ac:dyDescent="0.35">
      <c r="E93" s="156"/>
      <c r="F93" s="156"/>
      <c r="G93" s="156"/>
      <c r="H93" s="156"/>
      <c r="I93" s="156"/>
      <c r="J93" s="156"/>
      <c r="K93" s="156"/>
      <c r="L93" s="156"/>
      <c r="M93" s="156"/>
      <c r="N93" s="156"/>
      <c r="O93" s="156"/>
      <c r="P93" s="156"/>
      <c r="Q93" s="156"/>
      <c r="R93" s="156"/>
    </row>
    <row r="94" spans="1:26" s="111" customFormat="1" x14ac:dyDescent="0.35">
      <c r="A94"/>
      <c r="B94"/>
      <c r="C94"/>
      <c r="D94"/>
      <c r="E94" s="156"/>
      <c r="F94" s="156"/>
      <c r="G94" s="156"/>
      <c r="H94" s="156"/>
      <c r="I94" s="156"/>
      <c r="J94" s="156"/>
      <c r="K94" s="156"/>
      <c r="L94" s="156"/>
      <c r="M94" s="156"/>
      <c r="N94" s="156"/>
      <c r="O94" s="156"/>
      <c r="P94" s="156"/>
      <c r="Q94" s="156"/>
      <c r="R94" s="156"/>
      <c r="S94" s="155"/>
    </row>
  </sheetData>
  <sheetProtection algorithmName="SHA-512" hashValue="XjA5dcEpvhjT60BtyRnWbexvY7NwL5U/iFvuqr7lQ+gCSgn+8rCpLogPZDVOSTTpJTgxJSLzVPfpWKtdzo3mlQ==" saltValue="1OGRLH4fonGwv4A+HRp2FQ==" spinCount="100000" sheet="1" objects="1" scenarios="1"/>
  <autoFilter ref="A11:Q91" xr:uid="{D2C47CAF-421C-4D58-AA7A-22430CCF83D7}"/>
  <mergeCells count="262">
    <mergeCell ref="S22:S23"/>
    <mergeCell ref="S24:S31"/>
    <mergeCell ref="S32:S39"/>
    <mergeCell ref="S40:S45"/>
    <mergeCell ref="S46:S50"/>
    <mergeCell ref="S51:S52"/>
    <mergeCell ref="S53:S57"/>
    <mergeCell ref="S61:S68"/>
    <mergeCell ref="S69:S75"/>
    <mergeCell ref="S58:S60"/>
    <mergeCell ref="S12:S21"/>
    <mergeCell ref="S88:S91"/>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O24:O31"/>
    <mergeCell ref="P24:P3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M40:M45"/>
    <mergeCell ref="N40:N45"/>
    <mergeCell ref="A46:A50"/>
    <mergeCell ref="B46:B50"/>
    <mergeCell ref="E46:E50"/>
    <mergeCell ref="F46:F50"/>
    <mergeCell ref="G46:G50"/>
    <mergeCell ref="I40:I45"/>
    <mergeCell ref="J40:J45"/>
    <mergeCell ref="K40:K45"/>
    <mergeCell ref="L40:L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H76:H80"/>
    <mergeCell ref="I76:I80"/>
    <mergeCell ref="J76:J80"/>
    <mergeCell ref="O69:O75"/>
    <mergeCell ref="P69:P75"/>
    <mergeCell ref="Q69:Q75"/>
    <mergeCell ref="A88:A91"/>
    <mergeCell ref="B88:B91"/>
    <mergeCell ref="E88:E91"/>
    <mergeCell ref="F88:F91"/>
    <mergeCell ref="G88:G91"/>
    <mergeCell ref="I81:I87"/>
    <mergeCell ref="J81:J87"/>
    <mergeCell ref="K81:K87"/>
    <mergeCell ref="L81:L87"/>
    <mergeCell ref="A81:A87"/>
    <mergeCell ref="B81:B87"/>
    <mergeCell ref="E81:E87"/>
    <mergeCell ref="F81:F87"/>
    <mergeCell ref="G81:G87"/>
    <mergeCell ref="H81:H87"/>
    <mergeCell ref="P88:P91"/>
    <mergeCell ref="Q88:Q91"/>
    <mergeCell ref="P76:P80"/>
    <mergeCell ref="Q76:Q80"/>
    <mergeCell ref="R76:R80"/>
    <mergeCell ref="V76:V80"/>
    <mergeCell ref="R88:R91"/>
    <mergeCell ref="V88:V91"/>
    <mergeCell ref="H88:H91"/>
    <mergeCell ref="I88:I91"/>
    <mergeCell ref="J88:J91"/>
    <mergeCell ref="K88:K91"/>
    <mergeCell ref="L88:L91"/>
    <mergeCell ref="M88:M91"/>
    <mergeCell ref="O81:O87"/>
    <mergeCell ref="P81:P87"/>
    <mergeCell ref="Q81:Q87"/>
    <mergeCell ref="R81:R87"/>
    <mergeCell ref="V81:V87"/>
    <mergeCell ref="M81:M87"/>
    <mergeCell ref="N81:N87"/>
    <mergeCell ref="N88:N91"/>
    <mergeCell ref="O88:O91"/>
    <mergeCell ref="K76:K80"/>
    <mergeCell ref="L76:L80"/>
    <mergeCell ref="M76:M80"/>
    <mergeCell ref="S76:S80"/>
    <mergeCell ref="S81:S87"/>
  </mergeCells>
  <conditionalFormatting sqref="C12:D91">
    <cfRule type="expression" dxfId="1219" priority="7">
      <formula>$D12="No"</formula>
    </cfRule>
  </conditionalFormatting>
  <conditionalFormatting sqref="F12:F91">
    <cfRule type="cellIs" dxfId="1218" priority="10" operator="greaterThan">
      <formula>0</formula>
    </cfRule>
  </conditionalFormatting>
  <conditionalFormatting sqref="G12:G91">
    <cfRule type="cellIs" dxfId="1217" priority="9" operator="greaterThan">
      <formula>0</formula>
    </cfRule>
  </conditionalFormatting>
  <conditionalFormatting sqref="H12:H91">
    <cfRule type="cellIs" dxfId="1216" priority="8" operator="greaterThan">
      <formula>0</formula>
    </cfRule>
  </conditionalFormatting>
  <conditionalFormatting sqref="N12">
    <cfRule type="cellIs" dxfId="1215" priority="30" operator="equal">
      <formula>"Neutral"</formula>
    </cfRule>
    <cfRule type="cellIs" dxfId="1214" priority="28" operator="equal">
      <formula>"Minor Positive"</formula>
    </cfRule>
    <cfRule type="cellIs" dxfId="1213" priority="26" operator="equal">
      <formula>"Minor Negative"</formula>
    </cfRule>
    <cfRule type="cellIs" dxfId="1212" priority="27" operator="equal">
      <formula>"Significant Negative"</formula>
    </cfRule>
    <cfRule type="cellIs" dxfId="1211" priority="29" operator="equal">
      <formula>"Significant Positive"</formula>
    </cfRule>
  </conditionalFormatting>
  <conditionalFormatting sqref="N22">
    <cfRule type="cellIs" dxfId="1210" priority="23" operator="equal">
      <formula>"Neutral"</formula>
    </cfRule>
    <cfRule type="cellIs" dxfId="1209" priority="20" operator="equal">
      <formula>"Significant Negative"</formula>
    </cfRule>
    <cfRule type="cellIs" dxfId="1208" priority="21" operator="equal">
      <formula>"Minor Negative"</formula>
    </cfRule>
    <cfRule type="cellIs" dxfId="1207" priority="22" operator="equal">
      <formula>"Uncertain"</formula>
    </cfRule>
    <cfRule type="cellIs" dxfId="1206" priority="25" operator="equal">
      <formula>"Significant Positive"</formula>
    </cfRule>
    <cfRule type="cellIs" dxfId="1205" priority="24" operator="equal">
      <formula>"Minor Positive"</formula>
    </cfRule>
  </conditionalFormatting>
  <conditionalFormatting sqref="N24">
    <cfRule type="cellIs" dxfId="1204" priority="97" operator="equal">
      <formula>"Neutral"</formula>
    </cfRule>
    <cfRule type="cellIs" dxfId="1203" priority="96" operator="equal">
      <formula>"Uncertain"</formula>
    </cfRule>
    <cfRule type="cellIs" dxfId="1202" priority="95" operator="equal">
      <formula>"Minor Negative"</formula>
    </cfRule>
    <cfRule type="cellIs" dxfId="1201" priority="99" operator="equal">
      <formula>"Significant Positive"</formula>
    </cfRule>
    <cfRule type="cellIs" dxfId="1200" priority="94" operator="equal">
      <formula>"Significant Negative"</formula>
    </cfRule>
    <cfRule type="cellIs" dxfId="1199" priority="98" operator="equal">
      <formula>"Minor Positive"</formula>
    </cfRule>
  </conditionalFormatting>
  <conditionalFormatting sqref="N32">
    <cfRule type="cellIs" dxfId="1198" priority="37" operator="equal">
      <formula>"Significant Negative"</formula>
    </cfRule>
    <cfRule type="cellIs" dxfId="1197" priority="42" operator="equal">
      <formula>"Significant Positive"</formula>
    </cfRule>
    <cfRule type="cellIs" dxfId="1196" priority="39" operator="equal">
      <formula>"Uncertain"</formula>
    </cfRule>
    <cfRule type="cellIs" dxfId="1195" priority="38" operator="equal">
      <formula>"Minor Negative"</formula>
    </cfRule>
    <cfRule type="cellIs" dxfId="1194" priority="41" operator="equal">
      <formula>"Minor Positive"</formula>
    </cfRule>
    <cfRule type="cellIs" dxfId="1193" priority="40" operator="equal">
      <formula>"Neutral"</formula>
    </cfRule>
  </conditionalFormatting>
  <conditionalFormatting sqref="N40">
    <cfRule type="cellIs" dxfId="1192" priority="104" operator="equal">
      <formula>"Uncertain"</formula>
    </cfRule>
    <cfRule type="cellIs" dxfId="1191" priority="103" operator="equal">
      <formula>"Minor Negative"</formula>
    </cfRule>
    <cfRule type="cellIs" dxfId="1190" priority="102" operator="equal">
      <formula>"Significant Negative"</formula>
    </cfRule>
    <cfRule type="cellIs" dxfId="1189" priority="105" operator="equal">
      <formula>"Neutral"</formula>
    </cfRule>
    <cfRule type="cellIs" dxfId="1188" priority="106" operator="equal">
      <formula>"Minor Positive"</formula>
    </cfRule>
    <cfRule type="cellIs" dxfId="1187" priority="107" operator="equal">
      <formula>"Significant Positive"</formula>
    </cfRule>
  </conditionalFormatting>
  <conditionalFormatting sqref="N46">
    <cfRule type="cellIs" dxfId="1186" priority="85" operator="equal">
      <formula>"Neutral"</formula>
    </cfRule>
    <cfRule type="cellIs" dxfId="1185" priority="84" operator="equal">
      <formula>"Uncertain"</formula>
    </cfRule>
    <cfRule type="cellIs" dxfId="1184" priority="82" operator="equal">
      <formula>"Significant Negative"</formula>
    </cfRule>
    <cfRule type="cellIs" dxfId="1183" priority="83" operator="equal">
      <formula>"Minor Negative"</formula>
    </cfRule>
    <cfRule type="cellIs" dxfId="1182" priority="86" operator="equal">
      <formula>"Minor Positive"</formula>
    </cfRule>
    <cfRule type="cellIs" dxfId="1181" priority="87" operator="equal">
      <formula>"Significant Positive"</formula>
    </cfRule>
  </conditionalFormatting>
  <conditionalFormatting sqref="N51">
    <cfRule type="cellIs" dxfId="1180" priority="109" operator="equal">
      <formula>"Minor Negative"</formula>
    </cfRule>
    <cfRule type="cellIs" dxfId="1179" priority="108" operator="equal">
      <formula>"Significant Negative"</formula>
    </cfRule>
    <cfRule type="cellIs" dxfId="1178" priority="110" operator="equal">
      <formula>"Uncertain"</formula>
    </cfRule>
    <cfRule type="cellIs" dxfId="1177" priority="111" operator="equal">
      <formula>"Neutral"</formula>
    </cfRule>
    <cfRule type="cellIs" dxfId="1176" priority="112" operator="equal">
      <formula>"Minor Positive"</formula>
    </cfRule>
    <cfRule type="cellIs" dxfId="1175" priority="113" operator="equal">
      <formula>"Significant Positive"</formula>
    </cfRule>
  </conditionalFormatting>
  <conditionalFormatting sqref="N53">
    <cfRule type="cellIs" dxfId="1174" priority="115" operator="equal">
      <formula>"Significant Negative"</formula>
    </cfRule>
    <cfRule type="cellIs" dxfId="1173" priority="116" operator="equal">
      <formula>"Minor Negative"</formula>
    </cfRule>
    <cfRule type="cellIs" dxfId="1172" priority="117" operator="equal">
      <formula>"Uncertain"</formula>
    </cfRule>
    <cfRule type="cellIs" dxfId="1171" priority="118" operator="equal">
      <formula>"Neutral"</formula>
    </cfRule>
    <cfRule type="cellIs" dxfId="1170" priority="119" operator="equal">
      <formula>"Minor Positive"</formula>
    </cfRule>
    <cfRule type="cellIs" dxfId="1169" priority="120" operator="equal">
      <formula>"Significant Positive"</formula>
    </cfRule>
  </conditionalFormatting>
  <conditionalFormatting sqref="N58">
    <cfRule type="cellIs" dxfId="1168" priority="13" operator="equal">
      <formula>"Uncertain"</formula>
    </cfRule>
    <cfRule type="cellIs" dxfId="1167" priority="14" operator="equal">
      <formula>"Neutral"</formula>
    </cfRule>
    <cfRule type="cellIs" dxfId="1166" priority="15" operator="equal">
      <formula>"Minor Positive"</formula>
    </cfRule>
    <cfRule type="cellIs" dxfId="1165" priority="16" operator="equal">
      <formula>"Significant Positive"</formula>
    </cfRule>
    <cfRule type="cellIs" dxfId="1164" priority="11" operator="equal">
      <formula>"Significant Negative"</formula>
    </cfRule>
    <cfRule type="cellIs" dxfId="1163" priority="12" operator="equal">
      <formula>"Minor Negative"</formula>
    </cfRule>
  </conditionalFormatting>
  <conditionalFormatting sqref="N61">
    <cfRule type="cellIs" dxfId="1162" priority="46" operator="equal">
      <formula>"Neutral"</formula>
    </cfRule>
    <cfRule type="cellIs" dxfId="1161" priority="45" operator="equal">
      <formula>"Uncertain"</formula>
    </cfRule>
    <cfRule type="cellIs" dxfId="1160" priority="44" operator="equal">
      <formula>"Minor Negative"</formula>
    </cfRule>
    <cfRule type="cellIs" dxfId="1159" priority="43" operator="equal">
      <formula>"Significant Negative"</formula>
    </cfRule>
    <cfRule type="cellIs" dxfId="1158" priority="48" operator="equal">
      <formula>"Significant Positive"</formula>
    </cfRule>
    <cfRule type="cellIs" dxfId="1157" priority="47" operator="equal">
      <formula>"Minor Positive"</formula>
    </cfRule>
  </conditionalFormatting>
  <conditionalFormatting sqref="N69">
    <cfRule type="cellIs" dxfId="1156" priority="36" operator="equal">
      <formula>"Significant Positive"</formula>
    </cfRule>
    <cfRule type="cellIs" dxfId="1155" priority="35" operator="equal">
      <formula>"Minor Positive"</formula>
    </cfRule>
    <cfRule type="cellIs" dxfId="1154" priority="34" operator="equal">
      <formula>"Neutral"</formula>
    </cfRule>
    <cfRule type="cellIs" dxfId="1153" priority="33" operator="equal">
      <formula>"Uncertain"</formula>
    </cfRule>
    <cfRule type="cellIs" dxfId="1152" priority="32" operator="equal">
      <formula>"Minor Negative"</formula>
    </cfRule>
    <cfRule type="cellIs" dxfId="1151" priority="31" operator="equal">
      <formula>"Significant Negative"</formula>
    </cfRule>
  </conditionalFormatting>
  <conditionalFormatting sqref="N76">
    <cfRule type="cellIs" dxfId="1150" priority="49" operator="equal">
      <formula>"Significant Negative"</formula>
    </cfRule>
    <cfRule type="cellIs" dxfId="1149" priority="50" operator="equal">
      <formula>"Minor Negative"</formula>
    </cfRule>
    <cfRule type="cellIs" dxfId="1148" priority="51" operator="equal">
      <formula>"Uncertain"</formula>
    </cfRule>
    <cfRule type="cellIs" dxfId="1147" priority="52" operator="equal">
      <formula>"Neutral"</formula>
    </cfRule>
    <cfRule type="cellIs" dxfId="1146" priority="53" operator="equal">
      <formula>"Minor Positive"</formula>
    </cfRule>
    <cfRule type="cellIs" dxfId="1145" priority="54" operator="equal">
      <formula>"Significant Positive"</formula>
    </cfRule>
  </conditionalFormatting>
  <conditionalFormatting sqref="N81">
    <cfRule type="cellIs" dxfId="1144" priority="1" operator="equal">
      <formula>"Significant Negative"</formula>
    </cfRule>
    <cfRule type="cellIs" dxfId="1143" priority="6" operator="equal">
      <formula>"Significant Positive"</formula>
    </cfRule>
    <cfRule type="cellIs" dxfId="1142" priority="5" operator="equal">
      <formula>"Minor Positive"</formula>
    </cfRule>
    <cfRule type="cellIs" dxfId="1141" priority="4" operator="equal">
      <formula>"Neutral"</formula>
    </cfRule>
    <cfRule type="cellIs" dxfId="1140" priority="3" operator="equal">
      <formula>"Uncertain"</formula>
    </cfRule>
    <cfRule type="cellIs" dxfId="1139" priority="2" operator="equal">
      <formula>"Minor Negative"</formula>
    </cfRule>
  </conditionalFormatting>
  <conditionalFormatting sqref="N88">
    <cfRule type="cellIs" dxfId="1138" priority="76" operator="equal">
      <formula>"Significant Negative"</formula>
    </cfRule>
    <cfRule type="cellIs" dxfId="1137" priority="77" operator="equal">
      <formula>"Minor Negative"</formula>
    </cfRule>
    <cfRule type="cellIs" dxfId="1136" priority="78" operator="equal">
      <formula>"Uncertain"</formula>
    </cfRule>
    <cfRule type="cellIs" dxfId="1135" priority="79" operator="equal">
      <formula>"Neutral"</formula>
    </cfRule>
    <cfRule type="cellIs" dxfId="1134" priority="80" operator="equal">
      <formula>"Minor Positive"</formula>
    </cfRule>
    <cfRule type="cellIs" dxfId="1133" priority="81" operator="equal">
      <formula>"Significant Positive"</formula>
    </cfRule>
  </conditionalFormatting>
  <dataValidations count="12">
    <dataValidation type="list" allowBlank="1" showInputMessage="1" showErrorMessage="1" sqref="N46:N50" xr:uid="{D1AA1E4B-9CE0-4A34-9DCF-02BE5B7B6F58}">
      <formula1>"ficant Positive,Minor Positive,Neutral,Uncertain,Minor Negative,Significant Negative"</formula1>
    </dataValidation>
    <dataValidation type="list" allowBlank="1" showInputMessage="1" showErrorMessage="1" sqref="M12:M23 M32:M39 M46:M91" xr:uid="{18AA6CAE-D049-4C47-B447-1E22210DEC53}">
      <formula1>"Permanent/Irreversible,Permanant/Reversible,Temporary/Irreversible,Temporary/Reversible,N/A"</formula1>
    </dataValidation>
    <dataValidation type="list" allowBlank="1" showInputMessage="1" showErrorMessage="1" sqref="N88:N91 N51:N80 N22:N39 N12" xr:uid="{4556F078-0003-4740-BFED-6886A6EA9CEA}">
      <formula1>"Significant Positive,Minor Positive,Neutral,Uncertain,Minor Negative,Significant Negative"</formula1>
    </dataValidation>
    <dataValidation type="list" allowBlank="1" showInputMessage="1" showErrorMessage="1" sqref="L12 L22:L91" xr:uid="{838F83D6-8144-4340-B24F-8B74BACA80CB}">
      <formula1>"Localised,District-wide,Regional,National,N/A"</formula1>
    </dataValidation>
    <dataValidation type="list" allowBlank="1" showInputMessage="1" showErrorMessage="1" sqref="K12 K22:K91" xr:uid="{66043186-F27F-46A8-B710-AB88EB3AA3BC}">
      <formula1>"Short(&lt;5yrs),Short/Medium,Medium(10yrs),Medium/Long,Long(20+yrs),N/A"</formula1>
    </dataValidation>
    <dataValidation type="list" allowBlank="1" showInputMessage="1" showErrorMessage="1" sqref="J12 J22:J91" xr:uid="{998F2CE4-66BA-4EC0-88B4-9F4C83EE0CFA}">
      <formula1>"Low,Medium,High,N/A"</formula1>
    </dataValidation>
    <dataValidation type="list" allowBlank="1" showInputMessage="1" showErrorMessage="1" sqref="I12:I91" xr:uid="{A53F569A-26C5-48F9-A6BC-D69136D32D9C}">
      <formula1>"Direct,Indirect,N/A"</formula1>
    </dataValidation>
    <dataValidation type="list" allowBlank="1" showInputMessage="1" showErrorMessage="1" sqref="M40:M45" xr:uid="{A2917A76-ADC2-4529-9773-128692656B17}">
      <formula1>"nt/Irreversible,Permenant/Reversible,Temporary/Irreversible,Temporary/Reversible,N/A"</formula1>
    </dataValidation>
    <dataValidation type="list" allowBlank="1" showInputMessage="1" showErrorMessage="1" sqref="D89:D91 D12:D87" xr:uid="{DF800247-24D0-4FC5-99C5-3EBBB1189C1E}">
      <formula1>"Yes, No"</formula1>
    </dataValidation>
    <dataValidation type="list" allowBlank="1" showInputMessage="1" showErrorMessage="1" sqref="M24:M31" xr:uid="{947CA8B8-8D9D-4A5E-B8E0-9616EC42BA93}">
      <formula1>"Permanent/Irreversible,Permenant/Reversible,Temporary/Irreversible,Temporary/Reversible,N/A"</formula1>
    </dataValidation>
    <dataValidation type="list" allowBlank="1" showInputMessage="1" showErrorMessage="1" sqref="P81:P91" xr:uid="{F5049F2E-37E0-4230-B926-80020D84FE69}">
      <formula1>"Yes,No"</formula1>
    </dataValidation>
    <dataValidation type="list" allowBlank="1" showInputMessage="1" showErrorMessage="1" sqref="N81:N87" xr:uid="{79F2D20D-C2C0-475A-A5C1-2BDB56CF795C}">
      <formula1>"Significant Positive,Minor Positive,Neutral,Uncertain,Minor Negative, Significant Negative"</formula1>
    </dataValidation>
  </dataValidations>
  <pageMargins left="0.7" right="0.7" top="0.75" bottom="0.75" header="0.3" footer="0.3"/>
  <pageSetup orientation="portrait" horizontalDpi="4294967293" verticalDpi="4294967293"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2D041-3B07-48EF-A442-E45551721061}">
  <sheetPr codeName="Sheet37"/>
  <dimension ref="A1:Z94"/>
  <sheetViews>
    <sheetView topLeftCell="C60" zoomScale="60" zoomScaleNormal="60" workbookViewId="0">
      <selection activeCell="AA74" sqref="AA74"/>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30.81640625" customWidth="1"/>
    <col min="18" max="18" width="36.26953125" customWidth="1"/>
    <col min="19" max="19" width="34.26953125" style="153" hidden="1" customWidth="1"/>
    <col min="20" max="20" width="8.26953125" customWidth="1"/>
    <col min="21" max="21" width="8.54296875"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182</v>
      </c>
      <c r="D1" s="192"/>
      <c r="E1" s="137"/>
      <c r="F1" s="137"/>
      <c r="G1" s="137"/>
      <c r="H1" s="137"/>
      <c r="I1" s="112"/>
      <c r="J1" s="112"/>
      <c r="K1" s="112"/>
      <c r="M1" s="113"/>
      <c r="N1" s="113"/>
      <c r="O1" s="113"/>
    </row>
    <row r="2" spans="1:26" x14ac:dyDescent="0.35">
      <c r="A2" s="74" t="s">
        <v>24</v>
      </c>
      <c r="B2" s="114"/>
      <c r="C2" s="187" t="s">
        <v>474</v>
      </c>
      <c r="D2" s="187"/>
      <c r="E2" s="138"/>
      <c r="F2" s="138"/>
      <c r="G2" s="138"/>
      <c r="H2" s="138"/>
      <c r="M2" s="115"/>
      <c r="N2" s="115"/>
      <c r="O2" s="115"/>
    </row>
    <row r="3" spans="1:26" x14ac:dyDescent="0.35">
      <c r="A3" s="75" t="s">
        <v>25</v>
      </c>
      <c r="B3" s="116"/>
      <c r="C3" s="247" t="s">
        <v>455</v>
      </c>
      <c r="D3" s="247"/>
      <c r="E3" s="138"/>
      <c r="F3" s="138"/>
      <c r="G3" s="138"/>
      <c r="H3" s="138"/>
      <c r="M3" s="115"/>
      <c r="N3" s="115"/>
      <c r="O3" s="115"/>
    </row>
    <row r="4" spans="1:26" ht="17.25" customHeight="1" x14ac:dyDescent="0.35">
      <c r="A4" s="135" t="s">
        <v>26</v>
      </c>
      <c r="B4" s="136"/>
      <c r="C4" s="290" t="s">
        <v>475</v>
      </c>
      <c r="D4" s="290"/>
      <c r="E4" s="134"/>
      <c r="F4" s="134"/>
      <c r="G4" s="134"/>
      <c r="H4" s="134"/>
      <c r="M4" s="115"/>
      <c r="N4" s="115"/>
      <c r="O4" s="115"/>
    </row>
    <row r="5" spans="1:26" ht="17.25" customHeight="1" x14ac:dyDescent="0.35">
      <c r="A5" s="75" t="s">
        <v>27</v>
      </c>
      <c r="B5" s="136"/>
      <c r="C5" s="310">
        <v>0.28000000000000003</v>
      </c>
      <c r="D5" s="311"/>
      <c r="E5" s="134"/>
      <c r="F5" s="134"/>
      <c r="G5" s="134"/>
      <c r="H5" s="134"/>
      <c r="M5" s="115"/>
      <c r="N5" s="115"/>
      <c r="O5" s="115"/>
    </row>
    <row r="6" spans="1:26" ht="20.5" customHeight="1" x14ac:dyDescent="0.35">
      <c r="A6" s="75" t="s">
        <v>28</v>
      </c>
      <c r="B6" s="136"/>
      <c r="C6" s="175" t="s">
        <v>645</v>
      </c>
      <c r="D6" s="177"/>
      <c r="E6" s="134"/>
      <c r="F6" s="134"/>
      <c r="G6" s="134"/>
      <c r="H6" s="134"/>
      <c r="M6" s="115"/>
      <c r="N6" s="115"/>
      <c r="O6" s="115"/>
    </row>
    <row r="7" spans="1:26" ht="17.25" customHeight="1" x14ac:dyDescent="0.35">
      <c r="A7" s="75" t="s">
        <v>29</v>
      </c>
      <c r="B7" s="136"/>
      <c r="C7" s="175" t="s">
        <v>270</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15" customHeight="1" x14ac:dyDescent="0.35">
      <c r="A12" s="196" t="s">
        <v>68</v>
      </c>
      <c r="B12" s="287" t="s">
        <v>95</v>
      </c>
      <c r="C12" s="119" t="s">
        <v>280</v>
      </c>
      <c r="D12" s="119" t="s">
        <v>281</v>
      </c>
      <c r="E12" s="266" t="s">
        <v>281</v>
      </c>
      <c r="F12" s="260">
        <f ca="1">COUNTIFS(INDIRECT("RAG!$C$"&amp;$V12&amp;":$BB$"&amp;$V12),F$11,RAG!$C$3:$BB$3,$B12)</f>
        <v>2</v>
      </c>
      <c r="G12" s="279">
        <f ca="1">COUNTIFS(INDIRECT("RAG!$C$"&amp;$V12&amp;":$BB$"&amp;$V12),G$11,RAG!$C$3:$BB$3,$B12)</f>
        <v>0</v>
      </c>
      <c r="H12" s="279">
        <f ca="1">COUNTIFS(INDIRECT("RAG!$C$"&amp;$V12&amp;":$BB$"&amp;$V12),H$11,RAG!$C$3:$BB$3,$B12)</f>
        <v>1</v>
      </c>
      <c r="I12" s="295" t="s">
        <v>282</v>
      </c>
      <c r="J12" s="295" t="s">
        <v>335</v>
      </c>
      <c r="K12" s="295" t="s">
        <v>284</v>
      </c>
      <c r="L12" s="295" t="s">
        <v>285</v>
      </c>
      <c r="M12" s="295" t="s">
        <v>286</v>
      </c>
      <c r="N12" s="248" t="s">
        <v>261</v>
      </c>
      <c r="O12" s="246" t="s">
        <v>684</v>
      </c>
      <c r="P12" s="277" t="s">
        <v>289</v>
      </c>
      <c r="Q12" s="234"/>
      <c r="R12" s="249"/>
      <c r="S12" s="324"/>
      <c r="V12" s="237">
        <f>MATCH(C1, RAG!$B$1:B$56, 0)</f>
        <v>34</v>
      </c>
      <c r="Z12" t="str">
        <f>IF(R12&gt;0,B12&amp;":"&amp;R12&amp;"
","")</f>
        <v/>
      </c>
    </row>
    <row r="13" spans="1:26" x14ac:dyDescent="0.35">
      <c r="A13" s="197"/>
      <c r="B13" s="288"/>
      <c r="C13" s="108" t="s">
        <v>288</v>
      </c>
      <c r="D13" s="108" t="s">
        <v>289</v>
      </c>
      <c r="E13" s="266"/>
      <c r="F13" s="260"/>
      <c r="G13" s="260"/>
      <c r="H13" s="260"/>
      <c r="I13" s="296"/>
      <c r="J13" s="296"/>
      <c r="K13" s="296"/>
      <c r="L13" s="296"/>
      <c r="M13" s="296"/>
      <c r="N13" s="266"/>
      <c r="O13" s="187"/>
      <c r="P13" s="278"/>
      <c r="Q13" s="235"/>
      <c r="R13" s="250"/>
      <c r="S13" s="324"/>
      <c r="V13" s="238"/>
    </row>
    <row r="14" spans="1:26" x14ac:dyDescent="0.35">
      <c r="A14" s="197"/>
      <c r="B14" s="288"/>
      <c r="C14" s="108" t="s">
        <v>290</v>
      </c>
      <c r="D14" s="108" t="s">
        <v>289</v>
      </c>
      <c r="E14" s="266"/>
      <c r="F14" s="260"/>
      <c r="G14" s="260"/>
      <c r="H14" s="260"/>
      <c r="I14" s="296"/>
      <c r="J14" s="296"/>
      <c r="K14" s="296"/>
      <c r="L14" s="296"/>
      <c r="M14" s="296"/>
      <c r="N14" s="266"/>
      <c r="O14" s="187"/>
      <c r="P14" s="278"/>
      <c r="Q14" s="235"/>
      <c r="R14" s="250"/>
      <c r="S14" s="324"/>
      <c r="V14" s="238"/>
    </row>
    <row r="15" spans="1:26" x14ac:dyDescent="0.35">
      <c r="A15" s="197"/>
      <c r="B15" s="288"/>
      <c r="C15" s="108" t="s">
        <v>291</v>
      </c>
      <c r="D15" s="108" t="s">
        <v>289</v>
      </c>
      <c r="E15" s="266"/>
      <c r="F15" s="260"/>
      <c r="G15" s="260"/>
      <c r="H15" s="260"/>
      <c r="I15" s="296"/>
      <c r="J15" s="296"/>
      <c r="K15" s="296"/>
      <c r="L15" s="296"/>
      <c r="M15" s="296"/>
      <c r="N15" s="266"/>
      <c r="O15" s="187"/>
      <c r="P15" s="278"/>
      <c r="Q15" s="235"/>
      <c r="R15" s="250"/>
      <c r="S15" s="324"/>
      <c r="V15" s="238"/>
    </row>
    <row r="16" spans="1:26" ht="14.5" customHeight="1" x14ac:dyDescent="0.35">
      <c r="A16" s="197"/>
      <c r="B16" s="288"/>
      <c r="C16" s="108" t="s">
        <v>292</v>
      </c>
      <c r="D16" s="108" t="s">
        <v>281</v>
      </c>
      <c r="E16" s="266"/>
      <c r="F16" s="260"/>
      <c r="G16" s="260"/>
      <c r="H16" s="260"/>
      <c r="I16" s="296"/>
      <c r="J16" s="296"/>
      <c r="K16" s="296"/>
      <c r="L16" s="296"/>
      <c r="M16" s="296"/>
      <c r="N16" s="266"/>
      <c r="O16" s="187"/>
      <c r="P16" s="278"/>
      <c r="Q16" s="235"/>
      <c r="R16" s="250"/>
      <c r="S16" s="324"/>
      <c r="V16" s="238"/>
    </row>
    <row r="17" spans="1:26" x14ac:dyDescent="0.35">
      <c r="A17" s="197"/>
      <c r="B17" s="288"/>
      <c r="C17" s="108" t="s">
        <v>293</v>
      </c>
      <c r="D17" s="108" t="s">
        <v>281</v>
      </c>
      <c r="E17" s="266"/>
      <c r="F17" s="260"/>
      <c r="G17" s="260"/>
      <c r="H17" s="260"/>
      <c r="I17" s="296"/>
      <c r="J17" s="296"/>
      <c r="K17" s="296"/>
      <c r="L17" s="296"/>
      <c r="M17" s="296"/>
      <c r="N17" s="266"/>
      <c r="O17" s="187"/>
      <c r="P17" s="278"/>
      <c r="Q17" s="235"/>
      <c r="R17" s="250"/>
      <c r="S17" s="324"/>
      <c r="V17" s="238"/>
    </row>
    <row r="18" spans="1:26" ht="14.5" customHeight="1" x14ac:dyDescent="0.35">
      <c r="A18" s="197"/>
      <c r="B18" s="288"/>
      <c r="C18" s="108" t="s">
        <v>294</v>
      </c>
      <c r="D18" s="108" t="s">
        <v>281</v>
      </c>
      <c r="E18" s="266"/>
      <c r="F18" s="260"/>
      <c r="G18" s="260"/>
      <c r="H18" s="260"/>
      <c r="I18" s="296"/>
      <c r="J18" s="296"/>
      <c r="K18" s="296"/>
      <c r="L18" s="296"/>
      <c r="M18" s="296"/>
      <c r="N18" s="266"/>
      <c r="O18" s="187"/>
      <c r="P18" s="278"/>
      <c r="Q18" s="235"/>
      <c r="R18" s="250"/>
      <c r="S18" s="324"/>
      <c r="V18" s="238"/>
    </row>
    <row r="19" spans="1:26" x14ac:dyDescent="0.35">
      <c r="A19" s="197"/>
      <c r="B19" s="288"/>
      <c r="C19" s="108" t="s">
        <v>295</v>
      </c>
      <c r="D19" s="108" t="s">
        <v>289</v>
      </c>
      <c r="E19" s="266"/>
      <c r="F19" s="260"/>
      <c r="G19" s="260"/>
      <c r="H19" s="260"/>
      <c r="I19" s="296"/>
      <c r="J19" s="296"/>
      <c r="K19" s="296"/>
      <c r="L19" s="296"/>
      <c r="M19" s="296"/>
      <c r="N19" s="266"/>
      <c r="O19" s="187"/>
      <c r="P19" s="278"/>
      <c r="Q19" s="235"/>
      <c r="R19" s="250"/>
      <c r="S19" s="324"/>
      <c r="V19" s="238"/>
    </row>
    <row r="20" spans="1:26" ht="29" x14ac:dyDescent="0.35">
      <c r="A20" s="197"/>
      <c r="B20" s="288"/>
      <c r="C20" s="108" t="s">
        <v>296</v>
      </c>
      <c r="D20" s="108" t="s">
        <v>289</v>
      </c>
      <c r="E20" s="266"/>
      <c r="F20" s="260"/>
      <c r="G20" s="260"/>
      <c r="H20" s="260"/>
      <c r="I20" s="296"/>
      <c r="J20" s="296"/>
      <c r="K20" s="296"/>
      <c r="L20" s="296"/>
      <c r="M20" s="296"/>
      <c r="N20" s="266"/>
      <c r="O20" s="187"/>
      <c r="P20" s="278"/>
      <c r="Q20" s="235"/>
      <c r="R20" s="250"/>
      <c r="S20" s="324"/>
      <c r="V20" s="238"/>
    </row>
    <row r="21" spans="1:26" ht="15" thickBot="1" x14ac:dyDescent="0.4">
      <c r="A21" s="198"/>
      <c r="B21" s="289"/>
      <c r="C21" s="121" t="s">
        <v>297</v>
      </c>
      <c r="D21" s="108" t="s">
        <v>289</v>
      </c>
      <c r="E21" s="267"/>
      <c r="F21" s="261"/>
      <c r="G21" s="261"/>
      <c r="H21" s="261"/>
      <c r="I21" s="297"/>
      <c r="J21" s="297"/>
      <c r="K21" s="297"/>
      <c r="L21" s="297"/>
      <c r="M21" s="297"/>
      <c r="N21" s="267"/>
      <c r="O21" s="247"/>
      <c r="P21" s="279"/>
      <c r="Q21" s="258"/>
      <c r="R21" s="251"/>
      <c r="S21" s="324"/>
      <c r="V21" s="252"/>
    </row>
    <row r="22" spans="1:26" ht="39" customHeight="1" x14ac:dyDescent="0.35">
      <c r="A22" s="199" t="s">
        <v>71</v>
      </c>
      <c r="B22" s="240" t="s">
        <v>96</v>
      </c>
      <c r="C22" s="119" t="s">
        <v>298</v>
      </c>
      <c r="D22" s="119" t="s">
        <v>281</v>
      </c>
      <c r="E22" s="265" t="s">
        <v>281</v>
      </c>
      <c r="F22" s="259">
        <f ca="1">COUNTIFS(INDIRECT("RAG!$C$"&amp;$V12&amp;":$BB$"&amp;$V12),F$11,RAG!$C$3:$BB$3,$B22)</f>
        <v>1</v>
      </c>
      <c r="G22" s="259">
        <f ca="1">COUNTIFS(INDIRECT("RAG!$C$"&amp;$V12&amp;":$BB$"&amp;$V12),G$11,RAG!$C$3:$BB$3,$B22)</f>
        <v>0</v>
      </c>
      <c r="H22" s="259">
        <f ca="1">COUNTIFS(INDIRECT("RAG!$C$"&amp;$V12&amp;":$BB$"&amp;$V12),H$11,RAG!$C$3:$BB$3,$B22)</f>
        <v>1</v>
      </c>
      <c r="I22" s="295" t="s">
        <v>282</v>
      </c>
      <c r="J22" s="265" t="s">
        <v>335</v>
      </c>
      <c r="K22" s="265" t="s">
        <v>299</v>
      </c>
      <c r="L22" s="265" t="s">
        <v>285</v>
      </c>
      <c r="M22" s="265" t="s">
        <v>286</v>
      </c>
      <c r="N22" s="231" t="s">
        <v>261</v>
      </c>
      <c r="O22" s="246" t="s">
        <v>685</v>
      </c>
      <c r="P22" s="277" t="s">
        <v>289</v>
      </c>
      <c r="Q22" s="234"/>
      <c r="R22" s="249"/>
      <c r="S22" s="325"/>
      <c r="V22" s="237"/>
      <c r="Z22" t="str">
        <f>IF(R22&gt;0,B22&amp;":"&amp;R22&amp;"
","")</f>
        <v/>
      </c>
    </row>
    <row r="23" spans="1:26" ht="50.25" customHeight="1" thickBot="1" x14ac:dyDescent="0.4">
      <c r="A23" s="200"/>
      <c r="B23" s="242"/>
      <c r="C23" s="121" t="s">
        <v>301</v>
      </c>
      <c r="D23" s="108" t="s">
        <v>289</v>
      </c>
      <c r="E23" s="267"/>
      <c r="F23" s="261"/>
      <c r="G23" s="261"/>
      <c r="H23" s="261"/>
      <c r="I23" s="296"/>
      <c r="J23" s="267"/>
      <c r="K23" s="267"/>
      <c r="L23" s="267"/>
      <c r="M23" s="267"/>
      <c r="N23" s="248"/>
      <c r="O23" s="247"/>
      <c r="P23" s="279"/>
      <c r="Q23" s="258"/>
      <c r="R23" s="251"/>
      <c r="S23" s="325"/>
      <c r="V23" s="252"/>
    </row>
    <row r="24" spans="1:26" ht="72.5" x14ac:dyDescent="0.35">
      <c r="A24" s="196" t="s">
        <v>72</v>
      </c>
      <c r="B24" s="240" t="s">
        <v>97</v>
      </c>
      <c r="C24" s="122" t="s">
        <v>302</v>
      </c>
      <c r="D24" s="119" t="s">
        <v>281</v>
      </c>
      <c r="E24" s="253" t="s">
        <v>281</v>
      </c>
      <c r="F24" s="240">
        <f ca="1">COUNTIFS(INDIRECT("RAG!$C$"&amp;$V12&amp;":$BB$"&amp;$V12),F$11,RAG!$C$3:$BB$3,$B24)</f>
        <v>1</v>
      </c>
      <c r="G24" s="240">
        <f ca="1">COUNTIFS(INDIRECT("RAG!$C$"&amp;$V12&amp;":$BB$"&amp;$V12),G$11,RAG!$C$3:$BB$3,$B24)</f>
        <v>1</v>
      </c>
      <c r="H24" s="240">
        <f ca="1">COUNTIFS(INDIRECT("RAG!$C$"&amp;$V12&amp;":$BB$"&amp;$V12),H$11,RAG!$C$3:$BB$3,$B24)</f>
        <v>4</v>
      </c>
      <c r="I24" s="231" t="s">
        <v>282</v>
      </c>
      <c r="J24" s="231" t="s">
        <v>335</v>
      </c>
      <c r="K24" s="231" t="s">
        <v>284</v>
      </c>
      <c r="L24" s="231" t="s">
        <v>285</v>
      </c>
      <c r="M24" s="231" t="s">
        <v>286</v>
      </c>
      <c r="N24" s="231" t="s">
        <v>261</v>
      </c>
      <c r="O24" s="246" t="s">
        <v>888</v>
      </c>
      <c r="P24" s="277" t="s">
        <v>281</v>
      </c>
      <c r="Q24" s="234"/>
      <c r="R24" s="234" t="s">
        <v>542</v>
      </c>
      <c r="S24" s="325"/>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32"/>
      <c r="J25" s="232"/>
      <c r="K25" s="232"/>
      <c r="L25" s="232"/>
      <c r="M25" s="232"/>
      <c r="N25" s="232"/>
      <c r="O25" s="187"/>
      <c r="P25" s="278"/>
      <c r="Q25" s="235"/>
      <c r="R25" s="235"/>
      <c r="S25" s="325"/>
      <c r="V25" s="238"/>
    </row>
    <row r="26" spans="1:26" x14ac:dyDescent="0.35">
      <c r="A26" s="197"/>
      <c r="B26" s="241"/>
      <c r="C26" s="81" t="s">
        <v>304</v>
      </c>
      <c r="D26" s="108" t="s">
        <v>281</v>
      </c>
      <c r="E26" s="254"/>
      <c r="F26" s="241"/>
      <c r="G26" s="241"/>
      <c r="H26" s="241"/>
      <c r="I26" s="232"/>
      <c r="J26" s="232"/>
      <c r="K26" s="232"/>
      <c r="L26" s="232"/>
      <c r="M26" s="232"/>
      <c r="N26" s="232"/>
      <c r="O26" s="187"/>
      <c r="P26" s="278"/>
      <c r="Q26" s="235"/>
      <c r="R26" s="235"/>
      <c r="S26" s="325"/>
      <c r="V26" s="238"/>
    </row>
    <row r="27" spans="1:26" x14ac:dyDescent="0.35">
      <c r="A27" s="197"/>
      <c r="B27" s="241"/>
      <c r="C27" s="81" t="s">
        <v>305</v>
      </c>
      <c r="D27" s="108" t="s">
        <v>289</v>
      </c>
      <c r="E27" s="254"/>
      <c r="F27" s="241"/>
      <c r="G27" s="241"/>
      <c r="H27" s="241"/>
      <c r="I27" s="232"/>
      <c r="J27" s="232"/>
      <c r="K27" s="232"/>
      <c r="L27" s="232"/>
      <c r="M27" s="232"/>
      <c r="N27" s="232"/>
      <c r="O27" s="187"/>
      <c r="P27" s="278"/>
      <c r="Q27" s="235"/>
      <c r="R27" s="235"/>
      <c r="S27" s="325"/>
      <c r="V27" s="238"/>
    </row>
    <row r="28" spans="1:26" x14ac:dyDescent="0.35">
      <c r="A28" s="197"/>
      <c r="B28" s="241"/>
      <c r="C28" s="81" t="s">
        <v>306</v>
      </c>
      <c r="D28" s="108" t="s">
        <v>289</v>
      </c>
      <c r="E28" s="254"/>
      <c r="F28" s="241"/>
      <c r="G28" s="241"/>
      <c r="H28" s="241"/>
      <c r="I28" s="232"/>
      <c r="J28" s="232"/>
      <c r="K28" s="232"/>
      <c r="L28" s="232"/>
      <c r="M28" s="232"/>
      <c r="N28" s="232"/>
      <c r="O28" s="187"/>
      <c r="P28" s="278"/>
      <c r="Q28" s="235"/>
      <c r="R28" s="235"/>
      <c r="S28" s="325"/>
      <c r="V28" s="238"/>
    </row>
    <row r="29" spans="1:26" ht="29.15" customHeight="1" x14ac:dyDescent="0.35">
      <c r="A29" s="197"/>
      <c r="B29" s="241"/>
      <c r="C29" s="81" t="s">
        <v>307</v>
      </c>
      <c r="D29" s="108" t="s">
        <v>289</v>
      </c>
      <c r="E29" s="254"/>
      <c r="F29" s="241"/>
      <c r="G29" s="241"/>
      <c r="H29" s="241"/>
      <c r="I29" s="232"/>
      <c r="J29" s="232"/>
      <c r="K29" s="232"/>
      <c r="L29" s="232"/>
      <c r="M29" s="232"/>
      <c r="N29" s="232"/>
      <c r="O29" s="187"/>
      <c r="P29" s="278"/>
      <c r="Q29" s="235"/>
      <c r="R29" s="235"/>
      <c r="S29" s="325"/>
      <c r="V29" s="238"/>
    </row>
    <row r="30" spans="1:26" x14ac:dyDescent="0.35">
      <c r="A30" s="197"/>
      <c r="B30" s="241"/>
      <c r="C30" s="81" t="s">
        <v>308</v>
      </c>
      <c r="D30" s="108" t="s">
        <v>289</v>
      </c>
      <c r="E30" s="254"/>
      <c r="F30" s="241"/>
      <c r="G30" s="241"/>
      <c r="H30" s="241"/>
      <c r="I30" s="232"/>
      <c r="J30" s="232"/>
      <c r="K30" s="232"/>
      <c r="L30" s="232"/>
      <c r="M30" s="232"/>
      <c r="N30" s="232"/>
      <c r="O30" s="187"/>
      <c r="P30" s="278"/>
      <c r="Q30" s="235"/>
      <c r="R30" s="235"/>
      <c r="S30" s="325"/>
      <c r="V30" s="238"/>
    </row>
    <row r="31" spans="1:26" ht="29.5" thickBot="1" x14ac:dyDescent="0.4">
      <c r="A31" s="198"/>
      <c r="B31" s="242"/>
      <c r="C31" s="123" t="s">
        <v>309</v>
      </c>
      <c r="D31" s="108" t="s">
        <v>289</v>
      </c>
      <c r="E31" s="255"/>
      <c r="F31" s="242"/>
      <c r="G31" s="242"/>
      <c r="H31" s="242"/>
      <c r="I31" s="248"/>
      <c r="J31" s="248"/>
      <c r="K31" s="248"/>
      <c r="L31" s="248"/>
      <c r="M31" s="248"/>
      <c r="N31" s="248"/>
      <c r="O31" s="247"/>
      <c r="P31" s="279"/>
      <c r="Q31" s="258"/>
      <c r="R31" s="258"/>
      <c r="S31" s="325"/>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1</v>
      </c>
      <c r="H32" s="240">
        <f ca="1">COUNTIFS(INDIRECT("RAG!$C$"&amp;$V12&amp;":$BB$"&amp;$V12),H$11,RAG!$C$3:$BB$3,$B32)</f>
        <v>3</v>
      </c>
      <c r="I32" s="231" t="s">
        <v>282</v>
      </c>
      <c r="J32" s="231" t="s">
        <v>335</v>
      </c>
      <c r="K32" s="231" t="s">
        <v>284</v>
      </c>
      <c r="L32" s="231" t="s">
        <v>285</v>
      </c>
      <c r="M32" s="231" t="s">
        <v>286</v>
      </c>
      <c r="N32" s="231" t="s">
        <v>261</v>
      </c>
      <c r="O32" s="246" t="s">
        <v>476</v>
      </c>
      <c r="P32" s="277" t="s">
        <v>281</v>
      </c>
      <c r="Q32" s="249"/>
      <c r="R32" s="249" t="s">
        <v>312</v>
      </c>
      <c r="S32" s="325"/>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32"/>
      <c r="J33" s="232"/>
      <c r="K33" s="232"/>
      <c r="L33" s="232"/>
      <c r="M33" s="232"/>
      <c r="N33" s="232"/>
      <c r="O33" s="187"/>
      <c r="P33" s="278"/>
      <c r="Q33" s="250"/>
      <c r="R33" s="250"/>
      <c r="S33" s="325"/>
      <c r="V33" s="238"/>
    </row>
    <row r="34" spans="1:26" x14ac:dyDescent="0.35">
      <c r="A34" s="197"/>
      <c r="B34" s="241"/>
      <c r="C34" s="125" t="s">
        <v>314</v>
      </c>
      <c r="D34" s="108" t="s">
        <v>281</v>
      </c>
      <c r="E34" s="254"/>
      <c r="F34" s="241"/>
      <c r="G34" s="241"/>
      <c r="H34" s="241"/>
      <c r="I34" s="232"/>
      <c r="J34" s="232"/>
      <c r="K34" s="232"/>
      <c r="L34" s="232"/>
      <c r="M34" s="232"/>
      <c r="N34" s="232"/>
      <c r="O34" s="187"/>
      <c r="P34" s="278"/>
      <c r="Q34" s="250"/>
      <c r="R34" s="250"/>
      <c r="S34" s="325"/>
      <c r="V34" s="238"/>
    </row>
    <row r="35" spans="1:26" ht="30" customHeight="1" x14ac:dyDescent="0.35">
      <c r="A35" s="197"/>
      <c r="B35" s="241"/>
      <c r="C35" s="125" t="s">
        <v>315</v>
      </c>
      <c r="D35" s="108" t="s">
        <v>289</v>
      </c>
      <c r="E35" s="254"/>
      <c r="F35" s="241"/>
      <c r="G35" s="241"/>
      <c r="H35" s="241"/>
      <c r="I35" s="232"/>
      <c r="J35" s="232"/>
      <c r="K35" s="232"/>
      <c r="L35" s="232"/>
      <c r="M35" s="232"/>
      <c r="N35" s="232"/>
      <c r="O35" s="187"/>
      <c r="P35" s="278"/>
      <c r="Q35" s="250"/>
      <c r="R35" s="250"/>
      <c r="S35" s="325"/>
      <c r="V35" s="238"/>
    </row>
    <row r="36" spans="1:26" x14ac:dyDescent="0.35">
      <c r="A36" s="197"/>
      <c r="B36" s="241"/>
      <c r="C36" s="125" t="s">
        <v>316</v>
      </c>
      <c r="D36" s="108" t="s">
        <v>281</v>
      </c>
      <c r="E36" s="254"/>
      <c r="F36" s="241"/>
      <c r="G36" s="241"/>
      <c r="H36" s="241"/>
      <c r="I36" s="232"/>
      <c r="J36" s="232"/>
      <c r="K36" s="232"/>
      <c r="L36" s="232"/>
      <c r="M36" s="232"/>
      <c r="N36" s="232"/>
      <c r="O36" s="187"/>
      <c r="P36" s="278"/>
      <c r="Q36" s="250"/>
      <c r="R36" s="250"/>
      <c r="S36" s="325"/>
      <c r="V36" s="238"/>
    </row>
    <row r="37" spans="1:26" x14ac:dyDescent="0.35">
      <c r="A37" s="197"/>
      <c r="B37" s="241"/>
      <c r="C37" s="125" t="s">
        <v>317</v>
      </c>
      <c r="D37" s="108" t="s">
        <v>289</v>
      </c>
      <c r="E37" s="254"/>
      <c r="F37" s="241"/>
      <c r="G37" s="241"/>
      <c r="H37" s="241"/>
      <c r="I37" s="232"/>
      <c r="J37" s="232"/>
      <c r="K37" s="232"/>
      <c r="L37" s="232"/>
      <c r="M37" s="232"/>
      <c r="N37" s="232"/>
      <c r="O37" s="187"/>
      <c r="P37" s="278"/>
      <c r="Q37" s="250"/>
      <c r="R37" s="250"/>
      <c r="S37" s="325"/>
      <c r="V37" s="238"/>
    </row>
    <row r="38" spans="1:26" x14ac:dyDescent="0.35">
      <c r="A38" s="197"/>
      <c r="B38" s="241"/>
      <c r="C38" s="125" t="s">
        <v>318</v>
      </c>
      <c r="D38" s="108" t="s">
        <v>289</v>
      </c>
      <c r="E38" s="254"/>
      <c r="F38" s="241"/>
      <c r="G38" s="241"/>
      <c r="H38" s="241"/>
      <c r="I38" s="232"/>
      <c r="J38" s="232"/>
      <c r="K38" s="232"/>
      <c r="L38" s="232"/>
      <c r="M38" s="232"/>
      <c r="N38" s="232"/>
      <c r="O38" s="187"/>
      <c r="P38" s="278"/>
      <c r="Q38" s="250"/>
      <c r="R38" s="250"/>
      <c r="S38" s="325"/>
      <c r="V38" s="238"/>
    </row>
    <row r="39" spans="1:26" ht="15" thickBot="1" x14ac:dyDescent="0.4">
      <c r="A39" s="198"/>
      <c r="B39" s="242"/>
      <c r="C39" s="126" t="s">
        <v>319</v>
      </c>
      <c r="D39" s="108" t="s">
        <v>289</v>
      </c>
      <c r="E39" s="255"/>
      <c r="F39" s="242"/>
      <c r="G39" s="242"/>
      <c r="H39" s="242"/>
      <c r="I39" s="248"/>
      <c r="J39" s="248"/>
      <c r="K39" s="248"/>
      <c r="L39" s="248"/>
      <c r="M39" s="248"/>
      <c r="N39" s="248"/>
      <c r="O39" s="247"/>
      <c r="P39" s="279"/>
      <c r="Q39" s="251"/>
      <c r="R39" s="251"/>
      <c r="S39" s="325"/>
      <c r="V39" s="252"/>
    </row>
    <row r="40" spans="1:26" ht="14.5" customHeight="1" x14ac:dyDescent="0.35">
      <c r="A40" s="196" t="s">
        <v>77</v>
      </c>
      <c r="B40" s="240" t="s">
        <v>99</v>
      </c>
      <c r="C40" s="122" t="s">
        <v>320</v>
      </c>
      <c r="D40" s="119" t="s">
        <v>281</v>
      </c>
      <c r="E40" s="253" t="s">
        <v>281</v>
      </c>
      <c r="F40" s="240">
        <f ca="1">COUNTIFS(INDIRECT("RAG!$C$"&amp;$V12&amp;":$BB$"&amp;$V12),F$11,RAG!$C$3:$BB$3,$B40)</f>
        <v>0</v>
      </c>
      <c r="G40" s="240">
        <f ca="1">COUNTIFS(INDIRECT("RAG!$C$"&amp;$V12&amp;":$BB$"&amp;$V12),G$11,RAG!$C$3:$BB$3,$B40)</f>
        <v>1</v>
      </c>
      <c r="H40" s="240">
        <f ca="1">COUNTIFS(INDIRECT("RAG!$C$"&amp;$V12&amp;":$BB$"&amp;$V12),H$11,RAG!$C$3:$BB$3,$B40)</f>
        <v>1</v>
      </c>
      <c r="I40" s="231" t="s">
        <v>282</v>
      </c>
      <c r="J40" s="231" t="s">
        <v>283</v>
      </c>
      <c r="K40" s="231" t="s">
        <v>321</v>
      </c>
      <c r="L40" s="231" t="s">
        <v>285</v>
      </c>
      <c r="M40" s="231" t="s">
        <v>286</v>
      </c>
      <c r="N40" s="231" t="s">
        <v>261</v>
      </c>
      <c r="O40" s="246" t="s">
        <v>889</v>
      </c>
      <c r="P40" s="231" t="s">
        <v>281</v>
      </c>
      <c r="Q40" s="249"/>
      <c r="R40" s="234" t="s">
        <v>757</v>
      </c>
      <c r="S40" s="325"/>
      <c r="V40" s="237"/>
      <c r="Z40" t="str">
        <f>IF(R40&gt;0,B40&amp;":"&amp;R40&amp;"
","")</f>
        <v xml:space="preserve">IIA5:Local Plan Policy HO5 Genuinely Affordable Housing requires sites over 10 units to provide 35-50% affordable housing, where possible.
</v>
      </c>
    </row>
    <row r="41" spans="1:26" ht="29" x14ac:dyDescent="0.35">
      <c r="A41" s="197"/>
      <c r="B41" s="241"/>
      <c r="C41" s="81" t="s">
        <v>322</v>
      </c>
      <c r="D41" s="108" t="s">
        <v>289</v>
      </c>
      <c r="E41" s="254"/>
      <c r="F41" s="241"/>
      <c r="G41" s="241"/>
      <c r="H41" s="241"/>
      <c r="I41" s="232"/>
      <c r="J41" s="232"/>
      <c r="K41" s="232"/>
      <c r="L41" s="232"/>
      <c r="M41" s="232"/>
      <c r="N41" s="232"/>
      <c r="O41" s="187"/>
      <c r="P41" s="232"/>
      <c r="Q41" s="250"/>
      <c r="R41" s="235"/>
      <c r="S41" s="325"/>
      <c r="V41" s="238"/>
    </row>
    <row r="42" spans="1:26" x14ac:dyDescent="0.35">
      <c r="A42" s="197"/>
      <c r="B42" s="241"/>
      <c r="C42" s="81" t="s">
        <v>323</v>
      </c>
      <c r="D42" s="108" t="s">
        <v>281</v>
      </c>
      <c r="E42" s="254"/>
      <c r="F42" s="241"/>
      <c r="G42" s="241"/>
      <c r="H42" s="241"/>
      <c r="I42" s="232"/>
      <c r="J42" s="232"/>
      <c r="K42" s="232"/>
      <c r="L42" s="232"/>
      <c r="M42" s="232"/>
      <c r="N42" s="232"/>
      <c r="O42" s="187"/>
      <c r="P42" s="232"/>
      <c r="Q42" s="250"/>
      <c r="R42" s="235"/>
      <c r="S42" s="325"/>
      <c r="V42" s="238"/>
    </row>
    <row r="43" spans="1:26" ht="29" x14ac:dyDescent="0.35">
      <c r="A43" s="197"/>
      <c r="B43" s="241"/>
      <c r="C43" s="81" t="s">
        <v>324</v>
      </c>
      <c r="D43" s="108" t="s">
        <v>289</v>
      </c>
      <c r="E43" s="254"/>
      <c r="F43" s="241"/>
      <c r="G43" s="241"/>
      <c r="H43" s="241"/>
      <c r="I43" s="232"/>
      <c r="J43" s="232"/>
      <c r="K43" s="232"/>
      <c r="L43" s="232"/>
      <c r="M43" s="232"/>
      <c r="N43" s="232"/>
      <c r="O43" s="187"/>
      <c r="P43" s="232"/>
      <c r="Q43" s="250"/>
      <c r="R43" s="235"/>
      <c r="S43" s="325"/>
      <c r="V43" s="238"/>
    </row>
    <row r="44" spans="1:26" ht="43.5" x14ac:dyDescent="0.35">
      <c r="A44" s="197"/>
      <c r="B44" s="241"/>
      <c r="C44" s="81" t="s">
        <v>325</v>
      </c>
      <c r="D44" s="108" t="s">
        <v>289</v>
      </c>
      <c r="E44" s="254"/>
      <c r="F44" s="241"/>
      <c r="G44" s="241"/>
      <c r="H44" s="241"/>
      <c r="I44" s="232"/>
      <c r="J44" s="232"/>
      <c r="K44" s="232"/>
      <c r="L44" s="232"/>
      <c r="M44" s="232"/>
      <c r="N44" s="232"/>
      <c r="O44" s="187"/>
      <c r="P44" s="232"/>
      <c r="Q44" s="250"/>
      <c r="R44" s="235"/>
      <c r="S44" s="325"/>
      <c r="V44" s="238"/>
    </row>
    <row r="45" spans="1:26" ht="29.5" thickBot="1" x14ac:dyDescent="0.4">
      <c r="A45" s="198"/>
      <c r="B45" s="242"/>
      <c r="C45" s="123" t="s">
        <v>326</v>
      </c>
      <c r="D45" s="108" t="s">
        <v>289</v>
      </c>
      <c r="E45" s="255"/>
      <c r="F45" s="242"/>
      <c r="G45" s="242"/>
      <c r="H45" s="242"/>
      <c r="I45" s="248"/>
      <c r="J45" s="248"/>
      <c r="K45" s="248"/>
      <c r="L45" s="248"/>
      <c r="M45" s="248"/>
      <c r="N45" s="248"/>
      <c r="O45" s="247"/>
      <c r="P45" s="248"/>
      <c r="Q45" s="251"/>
      <c r="R45" s="258"/>
      <c r="S45" s="325"/>
      <c r="V45" s="252"/>
    </row>
    <row r="46" spans="1:26" ht="29.15" customHeight="1" x14ac:dyDescent="0.35">
      <c r="A46" s="196" t="s">
        <v>80</v>
      </c>
      <c r="B46" s="240" t="s">
        <v>100</v>
      </c>
      <c r="C46" s="122" t="s">
        <v>327</v>
      </c>
      <c r="D46" s="119" t="s">
        <v>281</v>
      </c>
      <c r="E46" s="253" t="s">
        <v>281</v>
      </c>
      <c r="F46" s="240">
        <f ca="1">COUNTIFS(INDIRECT("RAG!$C$"&amp;$V12&amp;":$BB$"&amp;$V12),F$11,RAG!$C$3:$BB$3,$B46)</f>
        <v>2</v>
      </c>
      <c r="G46" s="240">
        <f ca="1">COUNTIFS(INDIRECT("RAG!$C$"&amp;$V12&amp;":$BB$"&amp;$V12),G$11,RAG!$C$3:$BB$3,$B46)</f>
        <v>1</v>
      </c>
      <c r="H46" s="240">
        <f ca="1">COUNTIFS(INDIRECT("RAG!$C$"&amp;$V12&amp;":$BB$"&amp;$V12),H$11,RAG!$C$3:$BB$3,$B46)</f>
        <v>4</v>
      </c>
      <c r="I46" s="231" t="s">
        <v>282</v>
      </c>
      <c r="J46" s="231" t="s">
        <v>335</v>
      </c>
      <c r="K46" s="231" t="s">
        <v>284</v>
      </c>
      <c r="L46" s="231" t="s">
        <v>285</v>
      </c>
      <c r="M46" s="231" t="s">
        <v>286</v>
      </c>
      <c r="N46" s="231" t="s">
        <v>265</v>
      </c>
      <c r="O46" s="246" t="s">
        <v>890</v>
      </c>
      <c r="P46" s="277" t="s">
        <v>281</v>
      </c>
      <c r="Q46" s="234" t="s">
        <v>579</v>
      </c>
      <c r="R46" s="234" t="s">
        <v>312</v>
      </c>
      <c r="S46" s="325"/>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54"/>
      <c r="F47" s="241"/>
      <c r="G47" s="241"/>
      <c r="H47" s="241"/>
      <c r="I47" s="232"/>
      <c r="J47" s="232"/>
      <c r="K47" s="232"/>
      <c r="L47" s="232"/>
      <c r="M47" s="232"/>
      <c r="N47" s="232"/>
      <c r="O47" s="187"/>
      <c r="P47" s="278"/>
      <c r="Q47" s="235"/>
      <c r="R47" s="235"/>
      <c r="S47" s="325"/>
      <c r="V47" s="238"/>
    </row>
    <row r="48" spans="1:26" x14ac:dyDescent="0.35">
      <c r="A48" s="197"/>
      <c r="B48" s="241"/>
      <c r="C48" s="81" t="s">
        <v>329</v>
      </c>
      <c r="D48" s="108" t="s">
        <v>281</v>
      </c>
      <c r="E48" s="254"/>
      <c r="F48" s="241"/>
      <c r="G48" s="241"/>
      <c r="H48" s="241"/>
      <c r="I48" s="232"/>
      <c r="J48" s="232"/>
      <c r="K48" s="232"/>
      <c r="L48" s="232"/>
      <c r="M48" s="232"/>
      <c r="N48" s="232"/>
      <c r="O48" s="187"/>
      <c r="P48" s="278"/>
      <c r="Q48" s="235"/>
      <c r="R48" s="235"/>
      <c r="S48" s="325"/>
      <c r="V48" s="238"/>
    </row>
    <row r="49" spans="1:26" ht="14.5" customHeight="1" x14ac:dyDescent="0.35">
      <c r="A49" s="197"/>
      <c r="B49" s="241"/>
      <c r="C49" s="81" t="s">
        <v>330</v>
      </c>
      <c r="D49" s="108" t="s">
        <v>289</v>
      </c>
      <c r="E49" s="254"/>
      <c r="F49" s="241"/>
      <c r="G49" s="241"/>
      <c r="H49" s="241"/>
      <c r="I49" s="232"/>
      <c r="J49" s="232"/>
      <c r="K49" s="232"/>
      <c r="L49" s="232"/>
      <c r="M49" s="232"/>
      <c r="N49" s="232"/>
      <c r="O49" s="187"/>
      <c r="P49" s="278"/>
      <c r="Q49" s="235"/>
      <c r="R49" s="235"/>
      <c r="S49" s="325"/>
      <c r="V49" s="238"/>
    </row>
    <row r="50" spans="1:26" ht="102.65" customHeight="1" thickBot="1" x14ac:dyDescent="0.4">
      <c r="A50" s="198"/>
      <c r="B50" s="242"/>
      <c r="C50" s="123" t="s">
        <v>331</v>
      </c>
      <c r="D50" s="108" t="s">
        <v>289</v>
      </c>
      <c r="E50" s="255"/>
      <c r="F50" s="242"/>
      <c r="G50" s="242"/>
      <c r="H50" s="242"/>
      <c r="I50" s="248"/>
      <c r="J50" s="248"/>
      <c r="K50" s="248"/>
      <c r="L50" s="248"/>
      <c r="M50" s="248"/>
      <c r="N50" s="248"/>
      <c r="O50" s="247"/>
      <c r="P50" s="279"/>
      <c r="Q50" s="258"/>
      <c r="R50" s="258"/>
      <c r="S50" s="325"/>
      <c r="V50" s="252"/>
    </row>
    <row r="51" spans="1:26" ht="43.5" customHeight="1" x14ac:dyDescent="0.35">
      <c r="A51" s="196" t="s">
        <v>81</v>
      </c>
      <c r="B51" s="240" t="s">
        <v>101</v>
      </c>
      <c r="C51" s="122" t="s">
        <v>332</v>
      </c>
      <c r="D51" s="119" t="s">
        <v>281</v>
      </c>
      <c r="E51" s="253" t="s">
        <v>281</v>
      </c>
      <c r="F51" s="240">
        <f ca="1">COUNTIFS(INDIRECT("RAG!$C$"&amp;$V12&amp;":$BB$"&amp;$V12),F$11,RAG!$C$3:$BB$3,$B51)</f>
        <v>0</v>
      </c>
      <c r="G51" s="240">
        <f ca="1">COUNTIFS(INDIRECT("RAG!$C$"&amp;$V12&amp;":$BB$"&amp;$V12),G$11,RAG!$C$3:$BB$3,$B51)</f>
        <v>1</v>
      </c>
      <c r="H51" s="240">
        <f ca="1">COUNTIFS(INDIRECT("RAG!$C$"&amp;$V12&amp;":$BB$"&amp;$V12),H$11,RAG!$C$3:$BB$3,$B51)</f>
        <v>3</v>
      </c>
      <c r="I51" s="265" t="s">
        <v>231</v>
      </c>
      <c r="J51" s="265" t="s">
        <v>231</v>
      </c>
      <c r="K51" s="265" t="s">
        <v>231</v>
      </c>
      <c r="L51" s="265" t="s">
        <v>231</v>
      </c>
      <c r="M51" s="265" t="s">
        <v>231</v>
      </c>
      <c r="N51" s="265" t="s">
        <v>262</v>
      </c>
      <c r="O51" s="246" t="s">
        <v>891</v>
      </c>
      <c r="P51" s="265" t="s">
        <v>289</v>
      </c>
      <c r="Q51" s="234"/>
      <c r="R51" s="234" t="s">
        <v>678</v>
      </c>
      <c r="S51" s="325"/>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78.5" customHeight="1" thickBot="1" x14ac:dyDescent="0.4">
      <c r="A52" s="198"/>
      <c r="B52" s="242"/>
      <c r="C52" s="123" t="s">
        <v>333</v>
      </c>
      <c r="D52" s="108" t="s">
        <v>281</v>
      </c>
      <c r="E52" s="255"/>
      <c r="F52" s="242"/>
      <c r="G52" s="242"/>
      <c r="H52" s="242"/>
      <c r="I52" s="267"/>
      <c r="J52" s="267"/>
      <c r="K52" s="267"/>
      <c r="L52" s="267"/>
      <c r="M52" s="267"/>
      <c r="N52" s="267"/>
      <c r="O52" s="264"/>
      <c r="P52" s="267"/>
      <c r="Q52" s="258"/>
      <c r="R52" s="258"/>
      <c r="S52" s="325"/>
      <c r="V52" s="252"/>
    </row>
    <row r="53" spans="1:26" ht="29" x14ac:dyDescent="0.35">
      <c r="A53" s="196" t="s">
        <v>83</v>
      </c>
      <c r="B53" s="240" t="s">
        <v>102</v>
      </c>
      <c r="C53" s="119" t="s">
        <v>334</v>
      </c>
      <c r="D53" s="119" t="s">
        <v>289</v>
      </c>
      <c r="E53" s="265" t="s">
        <v>281</v>
      </c>
      <c r="F53" s="259">
        <f ca="1">COUNTIFS(INDIRECT("RAG!$C$"&amp;$V12&amp;":$BB$"&amp;$V12),F$11,RAG!$C$3:$BB$3,$B53)</f>
        <v>0</v>
      </c>
      <c r="G53" s="259">
        <f ca="1">COUNTIFS(INDIRECT("RAG!$C$"&amp;$V12&amp;":$BB$"&amp;$V12),G$11,RAG!$C$3:$BB$3,$B53)</f>
        <v>1</v>
      </c>
      <c r="H53" s="259">
        <f ca="1">COUNTIFS(INDIRECT("RAG!$C$"&amp;$V12&amp;":$BB$"&amp;$V12),H$11,RAG!$C$3:$BB$3,$B53)</f>
        <v>0</v>
      </c>
      <c r="I53" s="231" t="s">
        <v>282</v>
      </c>
      <c r="J53" s="231" t="s">
        <v>335</v>
      </c>
      <c r="K53" s="231" t="s">
        <v>284</v>
      </c>
      <c r="L53" s="231" t="s">
        <v>285</v>
      </c>
      <c r="M53" s="231" t="s">
        <v>286</v>
      </c>
      <c r="N53" s="231" t="s">
        <v>261</v>
      </c>
      <c r="O53" s="246" t="s">
        <v>530</v>
      </c>
      <c r="P53" s="231" t="s">
        <v>289</v>
      </c>
      <c r="Q53" s="249"/>
      <c r="R53" s="234" t="s">
        <v>525</v>
      </c>
      <c r="S53" s="324"/>
      <c r="V53" s="237"/>
      <c r="Z53" t="str">
        <f>IF(R53&gt;0,B53&amp;":"&amp;R53&amp;"
","")</f>
        <v xml:space="preserve">IIA8:Local Plan Policy CN2: Energy Infrastructure requires electric vehicle charging to be provided on site, if car parking is proposed.
</v>
      </c>
    </row>
    <row r="54" spans="1:26" x14ac:dyDescent="0.35">
      <c r="A54" s="197"/>
      <c r="B54" s="241"/>
      <c r="C54" s="108" t="s">
        <v>336</v>
      </c>
      <c r="D54" s="108" t="s">
        <v>281</v>
      </c>
      <c r="E54" s="266"/>
      <c r="F54" s="260"/>
      <c r="G54" s="260"/>
      <c r="H54" s="260"/>
      <c r="I54" s="232"/>
      <c r="J54" s="232"/>
      <c r="K54" s="232"/>
      <c r="L54" s="232"/>
      <c r="M54" s="232"/>
      <c r="N54" s="232"/>
      <c r="O54" s="187"/>
      <c r="P54" s="232"/>
      <c r="Q54" s="250"/>
      <c r="R54" s="235"/>
      <c r="S54" s="324"/>
      <c r="V54" s="238"/>
    </row>
    <row r="55" spans="1:26" x14ac:dyDescent="0.35">
      <c r="A55" s="197"/>
      <c r="B55" s="241"/>
      <c r="C55" s="127" t="s">
        <v>337</v>
      </c>
      <c r="D55" s="108" t="s">
        <v>289</v>
      </c>
      <c r="E55" s="266"/>
      <c r="F55" s="260"/>
      <c r="G55" s="260"/>
      <c r="H55" s="260"/>
      <c r="I55" s="232"/>
      <c r="J55" s="232"/>
      <c r="K55" s="232"/>
      <c r="L55" s="232"/>
      <c r="M55" s="232"/>
      <c r="N55" s="232"/>
      <c r="O55" s="187"/>
      <c r="P55" s="232"/>
      <c r="Q55" s="250"/>
      <c r="R55" s="235"/>
      <c r="S55" s="324"/>
      <c r="V55" s="238"/>
    </row>
    <row r="56" spans="1:26" x14ac:dyDescent="0.35">
      <c r="A56" s="197"/>
      <c r="B56" s="241"/>
      <c r="C56" s="108" t="s">
        <v>338</v>
      </c>
      <c r="D56" s="108" t="s">
        <v>289</v>
      </c>
      <c r="E56" s="266"/>
      <c r="F56" s="260"/>
      <c r="G56" s="260"/>
      <c r="H56" s="260"/>
      <c r="I56" s="232"/>
      <c r="J56" s="232"/>
      <c r="K56" s="232"/>
      <c r="L56" s="232"/>
      <c r="M56" s="232"/>
      <c r="N56" s="232"/>
      <c r="O56" s="187"/>
      <c r="P56" s="232"/>
      <c r="Q56" s="250"/>
      <c r="R56" s="235"/>
      <c r="S56" s="324"/>
      <c r="V56" s="238"/>
    </row>
    <row r="57" spans="1:26" ht="112" customHeight="1" thickBot="1" x14ac:dyDescent="0.4">
      <c r="A57" s="198"/>
      <c r="B57" s="242"/>
      <c r="C57" s="121" t="s">
        <v>339</v>
      </c>
      <c r="D57" s="108" t="s">
        <v>281</v>
      </c>
      <c r="E57" s="267"/>
      <c r="F57" s="261"/>
      <c r="G57" s="261"/>
      <c r="H57" s="261"/>
      <c r="I57" s="248"/>
      <c r="J57" s="248"/>
      <c r="K57" s="248"/>
      <c r="L57" s="248"/>
      <c r="M57" s="248"/>
      <c r="N57" s="248"/>
      <c r="O57" s="247"/>
      <c r="P57" s="248"/>
      <c r="Q57" s="251"/>
      <c r="R57" s="258"/>
      <c r="S57" s="324"/>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0</v>
      </c>
      <c r="H58" s="259">
        <f ca="1">COUNTIFS(INDIRECT("RAG!$C$"&amp;$V12&amp;":$BB$"&amp;$V12),H$11,RAG!$C$3:$BB$3,$B58)</f>
        <v>2</v>
      </c>
      <c r="I58" s="231" t="s">
        <v>282</v>
      </c>
      <c r="J58" s="231" t="s">
        <v>335</v>
      </c>
      <c r="K58" s="231" t="s">
        <v>284</v>
      </c>
      <c r="L58" s="231" t="s">
        <v>285</v>
      </c>
      <c r="M58" s="231" t="s">
        <v>286</v>
      </c>
      <c r="N58" s="231" t="s">
        <v>261</v>
      </c>
      <c r="O58" s="246" t="s">
        <v>565</v>
      </c>
      <c r="P58" s="231" t="s">
        <v>289</v>
      </c>
      <c r="Q58" s="249"/>
      <c r="R58" s="249"/>
      <c r="S58" s="325"/>
      <c r="V58" s="237"/>
      <c r="Z58" t="str">
        <f>IF(R58&gt;0,B58&amp;":"&amp;R58&amp;"
","")</f>
        <v/>
      </c>
    </row>
    <row r="59" spans="1:26" ht="14.5" customHeight="1" x14ac:dyDescent="0.35">
      <c r="A59" s="197"/>
      <c r="B59" s="241"/>
      <c r="C59" s="109" t="s">
        <v>341</v>
      </c>
      <c r="D59" s="108" t="s">
        <v>289</v>
      </c>
      <c r="E59" s="266"/>
      <c r="F59" s="260"/>
      <c r="G59" s="260"/>
      <c r="H59" s="260"/>
      <c r="I59" s="232"/>
      <c r="J59" s="232"/>
      <c r="K59" s="232"/>
      <c r="L59" s="232"/>
      <c r="M59" s="232"/>
      <c r="N59" s="232"/>
      <c r="O59" s="187"/>
      <c r="P59" s="232"/>
      <c r="Q59" s="250"/>
      <c r="R59" s="250"/>
      <c r="S59" s="325"/>
      <c r="V59" s="238"/>
    </row>
    <row r="60" spans="1:26" ht="29.5" thickBot="1" x14ac:dyDescent="0.4">
      <c r="A60" s="198"/>
      <c r="B60" s="242"/>
      <c r="C60" s="129" t="s">
        <v>342</v>
      </c>
      <c r="D60" s="108" t="s">
        <v>289</v>
      </c>
      <c r="E60" s="267"/>
      <c r="F60" s="261"/>
      <c r="G60" s="261"/>
      <c r="H60" s="261"/>
      <c r="I60" s="248"/>
      <c r="J60" s="248"/>
      <c r="K60" s="248"/>
      <c r="L60" s="248"/>
      <c r="M60" s="248"/>
      <c r="N60" s="248"/>
      <c r="O60" s="247"/>
      <c r="P60" s="248"/>
      <c r="Q60" s="251"/>
      <c r="R60" s="251"/>
      <c r="S60" s="325"/>
      <c r="V60" s="252"/>
    </row>
    <row r="61" spans="1:26" ht="14.5" customHeight="1" x14ac:dyDescent="0.35">
      <c r="A61" s="196" t="s">
        <v>85</v>
      </c>
      <c r="B61" s="240" t="s">
        <v>104</v>
      </c>
      <c r="C61" s="119" t="s">
        <v>343</v>
      </c>
      <c r="D61" s="119" t="s">
        <v>281</v>
      </c>
      <c r="E61" s="265" t="s">
        <v>281</v>
      </c>
      <c r="F61" s="259">
        <f ca="1">COUNTIFS(INDIRECT("RAG!$C$"&amp;$V12&amp;":$BB$"&amp;$V12),F$11,RAG!$C$3:$BB$3,$B61)</f>
        <v>0</v>
      </c>
      <c r="G61" s="259">
        <f ca="1">COUNTIFS(INDIRECT("RAG!$C$"&amp;$V12&amp;":$BB$"&amp;$V12),G$11,RAG!$C$3:$BB$3,$B61)</f>
        <v>0</v>
      </c>
      <c r="H61" s="259">
        <f ca="1">COUNTIFS(INDIRECT("RAG!$C$"&amp;$V12&amp;":$BB$"&amp;$V12),H$11,RAG!$C$3:$BB$3,$B61)</f>
        <v>5</v>
      </c>
      <c r="I61" s="231" t="s">
        <v>282</v>
      </c>
      <c r="J61" s="231" t="s">
        <v>335</v>
      </c>
      <c r="K61" s="231" t="s">
        <v>284</v>
      </c>
      <c r="L61" s="231" t="s">
        <v>285</v>
      </c>
      <c r="M61" s="231" t="s">
        <v>286</v>
      </c>
      <c r="N61" s="231" t="s">
        <v>261</v>
      </c>
      <c r="O61" s="246" t="s">
        <v>667</v>
      </c>
      <c r="P61" s="231" t="s">
        <v>289</v>
      </c>
      <c r="Q61" s="271"/>
      <c r="R61" s="271" t="s">
        <v>746</v>
      </c>
      <c r="S61" s="325"/>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32"/>
      <c r="J62" s="232"/>
      <c r="K62" s="232"/>
      <c r="L62" s="232"/>
      <c r="M62" s="232"/>
      <c r="N62" s="232"/>
      <c r="O62" s="187"/>
      <c r="P62" s="232"/>
      <c r="Q62" s="272"/>
      <c r="R62" s="272"/>
      <c r="S62" s="325"/>
      <c r="V62" s="275"/>
    </row>
    <row r="63" spans="1:26" x14ac:dyDescent="0.35">
      <c r="A63" s="197"/>
      <c r="B63" s="241"/>
      <c r="C63" s="108" t="s">
        <v>345</v>
      </c>
      <c r="D63" s="108" t="s">
        <v>281</v>
      </c>
      <c r="E63" s="266"/>
      <c r="F63" s="260"/>
      <c r="G63" s="260"/>
      <c r="H63" s="260"/>
      <c r="I63" s="232"/>
      <c r="J63" s="232"/>
      <c r="K63" s="232"/>
      <c r="L63" s="232"/>
      <c r="M63" s="232"/>
      <c r="N63" s="232"/>
      <c r="O63" s="187"/>
      <c r="P63" s="232"/>
      <c r="Q63" s="272"/>
      <c r="R63" s="272"/>
      <c r="S63" s="325"/>
      <c r="V63" s="275"/>
    </row>
    <row r="64" spans="1:26" x14ac:dyDescent="0.35">
      <c r="A64" s="197"/>
      <c r="B64" s="241"/>
      <c r="C64" s="108" t="s">
        <v>346</v>
      </c>
      <c r="D64" s="108" t="s">
        <v>281</v>
      </c>
      <c r="E64" s="266"/>
      <c r="F64" s="260"/>
      <c r="G64" s="260"/>
      <c r="H64" s="260"/>
      <c r="I64" s="232"/>
      <c r="J64" s="232"/>
      <c r="K64" s="232"/>
      <c r="L64" s="232"/>
      <c r="M64" s="232"/>
      <c r="N64" s="232"/>
      <c r="O64" s="187"/>
      <c r="P64" s="232"/>
      <c r="Q64" s="272"/>
      <c r="R64" s="272"/>
      <c r="S64" s="325"/>
      <c r="V64" s="275"/>
    </row>
    <row r="65" spans="1:26" x14ac:dyDescent="0.35">
      <c r="A65" s="197"/>
      <c r="B65" s="241"/>
      <c r="C65" s="108" t="s">
        <v>347</v>
      </c>
      <c r="D65" s="108" t="s">
        <v>289</v>
      </c>
      <c r="E65" s="266"/>
      <c r="F65" s="260"/>
      <c r="G65" s="260"/>
      <c r="H65" s="260"/>
      <c r="I65" s="232"/>
      <c r="J65" s="232"/>
      <c r="K65" s="232"/>
      <c r="L65" s="232"/>
      <c r="M65" s="232"/>
      <c r="N65" s="232"/>
      <c r="O65" s="187"/>
      <c r="P65" s="232"/>
      <c r="Q65" s="272"/>
      <c r="R65" s="272"/>
      <c r="S65" s="325"/>
      <c r="V65" s="275"/>
    </row>
    <row r="66" spans="1:26" x14ac:dyDescent="0.35">
      <c r="A66" s="197"/>
      <c r="B66" s="241"/>
      <c r="C66" s="108" t="s">
        <v>348</v>
      </c>
      <c r="D66" s="108" t="s">
        <v>289</v>
      </c>
      <c r="E66" s="266"/>
      <c r="F66" s="260"/>
      <c r="G66" s="260"/>
      <c r="H66" s="260"/>
      <c r="I66" s="232"/>
      <c r="J66" s="232"/>
      <c r="K66" s="232"/>
      <c r="L66" s="232"/>
      <c r="M66" s="232"/>
      <c r="N66" s="232"/>
      <c r="O66" s="187"/>
      <c r="P66" s="232"/>
      <c r="Q66" s="272"/>
      <c r="R66" s="272"/>
      <c r="S66" s="325"/>
      <c r="V66" s="275"/>
    </row>
    <row r="67" spans="1:26" ht="29" x14ac:dyDescent="0.35">
      <c r="A67" s="197"/>
      <c r="B67" s="241"/>
      <c r="C67" s="108" t="s">
        <v>349</v>
      </c>
      <c r="D67" s="108" t="s">
        <v>289</v>
      </c>
      <c r="E67" s="266"/>
      <c r="F67" s="260"/>
      <c r="G67" s="260"/>
      <c r="H67" s="260"/>
      <c r="I67" s="232"/>
      <c r="J67" s="232"/>
      <c r="K67" s="232"/>
      <c r="L67" s="232"/>
      <c r="M67" s="232"/>
      <c r="N67" s="232"/>
      <c r="O67" s="187"/>
      <c r="P67" s="232"/>
      <c r="Q67" s="272"/>
      <c r="R67" s="272"/>
      <c r="S67" s="325"/>
      <c r="V67" s="275"/>
    </row>
    <row r="68" spans="1:26" ht="95.5" customHeight="1" thickBot="1" x14ac:dyDescent="0.4">
      <c r="A68" s="198"/>
      <c r="B68" s="242"/>
      <c r="C68" s="121" t="s">
        <v>350</v>
      </c>
      <c r="D68" s="108" t="s">
        <v>281</v>
      </c>
      <c r="E68" s="267"/>
      <c r="F68" s="261"/>
      <c r="G68" s="261"/>
      <c r="H68" s="261"/>
      <c r="I68" s="248"/>
      <c r="J68" s="248"/>
      <c r="K68" s="248"/>
      <c r="L68" s="248"/>
      <c r="M68" s="248"/>
      <c r="N68" s="248"/>
      <c r="O68" s="247"/>
      <c r="P68" s="248"/>
      <c r="Q68" s="273"/>
      <c r="R68" s="273"/>
      <c r="S68" s="325"/>
      <c r="V68" s="276"/>
    </row>
    <row r="69" spans="1:26" ht="14.5" customHeight="1" x14ac:dyDescent="0.35">
      <c r="A69" s="196" t="s">
        <v>599</v>
      </c>
      <c r="B69" s="240" t="s">
        <v>105</v>
      </c>
      <c r="C69" s="124" t="s">
        <v>738</v>
      </c>
      <c r="D69" s="119" t="s">
        <v>281</v>
      </c>
      <c r="E69" s="265" t="s">
        <v>281</v>
      </c>
      <c r="F69" s="259">
        <f ca="1">COUNTIFS(INDIRECT("RAG!$C$"&amp;$V12&amp;":$BB$"&amp;$V12),F$11,RAG!$C$3:$BB$3,$B69)</f>
        <v>0</v>
      </c>
      <c r="G69" s="259">
        <f ca="1">COUNTIFS(INDIRECT("RAG!$C$"&amp;$V12&amp;":$BB$"&amp;$V12),G$11,RAG!$C$3:$BB$3,$B69)</f>
        <v>0</v>
      </c>
      <c r="H69" s="259">
        <f ca="1">COUNTIFS(INDIRECT("RAG!$C$"&amp;$V12&amp;":$BB$"&amp;$V12),H$11,RAG!$C$3:$BB$3,$B69)</f>
        <v>6</v>
      </c>
      <c r="I69" s="231" t="s">
        <v>282</v>
      </c>
      <c r="J69" s="231" t="s">
        <v>335</v>
      </c>
      <c r="K69" s="231" t="s">
        <v>284</v>
      </c>
      <c r="L69" s="231" t="s">
        <v>285</v>
      </c>
      <c r="M69" s="231" t="s">
        <v>286</v>
      </c>
      <c r="N69" s="231" t="s">
        <v>261</v>
      </c>
      <c r="O69" s="262" t="s">
        <v>561</v>
      </c>
      <c r="P69" s="231" t="s">
        <v>289</v>
      </c>
      <c r="Q69" s="249"/>
      <c r="R69" s="249"/>
      <c r="S69" s="324"/>
      <c r="V69" s="237"/>
      <c r="Z69" t="str">
        <f>IF(R69&gt;0,B69&amp;":"&amp;R69&amp;"
","")</f>
        <v/>
      </c>
    </row>
    <row r="70" spans="1:26" x14ac:dyDescent="0.35">
      <c r="A70" s="197"/>
      <c r="B70" s="241"/>
      <c r="C70" s="125" t="s">
        <v>352</v>
      </c>
      <c r="D70" s="108" t="s">
        <v>281</v>
      </c>
      <c r="E70" s="266"/>
      <c r="F70" s="260"/>
      <c r="G70" s="260"/>
      <c r="H70" s="260"/>
      <c r="I70" s="232"/>
      <c r="J70" s="232"/>
      <c r="K70" s="232"/>
      <c r="L70" s="232"/>
      <c r="M70" s="232"/>
      <c r="N70" s="232"/>
      <c r="O70" s="263"/>
      <c r="P70" s="232"/>
      <c r="Q70" s="250"/>
      <c r="R70" s="250"/>
      <c r="S70" s="324"/>
      <c r="V70" s="238"/>
    </row>
    <row r="71" spans="1:26" ht="29" x14ac:dyDescent="0.35">
      <c r="A71" s="197"/>
      <c r="B71" s="241"/>
      <c r="C71" s="125" t="s">
        <v>353</v>
      </c>
      <c r="D71" s="108" t="s">
        <v>289</v>
      </c>
      <c r="E71" s="266"/>
      <c r="F71" s="260"/>
      <c r="G71" s="260"/>
      <c r="H71" s="260"/>
      <c r="I71" s="232"/>
      <c r="J71" s="232"/>
      <c r="K71" s="232"/>
      <c r="L71" s="232"/>
      <c r="M71" s="232"/>
      <c r="N71" s="232"/>
      <c r="O71" s="263"/>
      <c r="P71" s="232"/>
      <c r="Q71" s="250"/>
      <c r="R71" s="250"/>
      <c r="S71" s="324"/>
      <c r="V71" s="238"/>
    </row>
    <row r="72" spans="1:26" x14ac:dyDescent="0.35">
      <c r="A72" s="197"/>
      <c r="B72" s="241"/>
      <c r="C72" s="125" t="s">
        <v>354</v>
      </c>
      <c r="D72" s="108" t="s">
        <v>289</v>
      </c>
      <c r="E72" s="266"/>
      <c r="F72" s="260"/>
      <c r="G72" s="260"/>
      <c r="H72" s="260"/>
      <c r="I72" s="232"/>
      <c r="J72" s="232"/>
      <c r="K72" s="232"/>
      <c r="L72" s="232"/>
      <c r="M72" s="232"/>
      <c r="N72" s="232"/>
      <c r="O72" s="263"/>
      <c r="P72" s="232"/>
      <c r="Q72" s="250"/>
      <c r="R72" s="250"/>
      <c r="S72" s="324"/>
      <c r="V72" s="238"/>
    </row>
    <row r="73" spans="1:26" x14ac:dyDescent="0.35">
      <c r="A73" s="197"/>
      <c r="B73" s="241"/>
      <c r="C73" s="125" t="s">
        <v>739</v>
      </c>
      <c r="D73" s="108" t="s">
        <v>289</v>
      </c>
      <c r="E73" s="266"/>
      <c r="F73" s="260"/>
      <c r="G73" s="260"/>
      <c r="H73" s="260"/>
      <c r="I73" s="232"/>
      <c r="J73" s="232"/>
      <c r="K73" s="232"/>
      <c r="L73" s="232"/>
      <c r="M73" s="232"/>
      <c r="N73" s="232"/>
      <c r="O73" s="263"/>
      <c r="P73" s="232"/>
      <c r="Q73" s="250"/>
      <c r="R73" s="250"/>
      <c r="S73" s="324"/>
      <c r="V73" s="238"/>
    </row>
    <row r="74" spans="1:26" x14ac:dyDescent="0.35">
      <c r="A74" s="197"/>
      <c r="B74" s="241"/>
      <c r="C74" s="125" t="s">
        <v>355</v>
      </c>
      <c r="D74" s="108" t="s">
        <v>289</v>
      </c>
      <c r="E74" s="266"/>
      <c r="F74" s="260"/>
      <c r="G74" s="260"/>
      <c r="H74" s="260"/>
      <c r="I74" s="232"/>
      <c r="J74" s="232"/>
      <c r="K74" s="232"/>
      <c r="L74" s="232"/>
      <c r="M74" s="232"/>
      <c r="N74" s="232"/>
      <c r="O74" s="263"/>
      <c r="P74" s="232"/>
      <c r="Q74" s="250"/>
      <c r="R74" s="250"/>
      <c r="S74" s="324"/>
      <c r="V74" s="238"/>
    </row>
    <row r="75" spans="1:26" ht="15" thickBot="1" x14ac:dyDescent="0.4">
      <c r="A75" s="198"/>
      <c r="B75" s="242"/>
      <c r="C75" s="126" t="s">
        <v>356</v>
      </c>
      <c r="D75" s="108" t="s">
        <v>289</v>
      </c>
      <c r="E75" s="267"/>
      <c r="F75" s="261"/>
      <c r="G75" s="261"/>
      <c r="H75" s="261"/>
      <c r="I75" s="248"/>
      <c r="J75" s="248"/>
      <c r="K75" s="248"/>
      <c r="L75" s="248"/>
      <c r="M75" s="248"/>
      <c r="N75" s="248"/>
      <c r="O75" s="264"/>
      <c r="P75" s="248"/>
      <c r="Q75" s="251"/>
      <c r="R75" s="251"/>
      <c r="S75" s="324"/>
      <c r="V75" s="252"/>
    </row>
    <row r="76" spans="1:26" ht="14.5" customHeight="1" x14ac:dyDescent="0.35">
      <c r="A76" s="196" t="s">
        <v>87</v>
      </c>
      <c r="B76" s="240" t="s">
        <v>106</v>
      </c>
      <c r="C76" s="124" t="s">
        <v>357</v>
      </c>
      <c r="D76" s="119" t="s">
        <v>281</v>
      </c>
      <c r="E76" s="265" t="s">
        <v>281</v>
      </c>
      <c r="F76" s="259">
        <f ca="1">COUNTIFS(INDIRECT("RAG!$C$"&amp;$V12&amp;":$BB$"&amp;$V12),F$11,RAG!$C$3:$BB$3,$B76)</f>
        <v>1</v>
      </c>
      <c r="G76" s="259">
        <f ca="1">COUNTIFS(INDIRECT("RAG!$C$"&amp;$V12&amp;":$BB$"&amp;$V12),G$11,RAG!$C$3:$BB$3,$B76)</f>
        <v>0</v>
      </c>
      <c r="H76" s="259">
        <f ca="1">COUNTIFS(INDIRECT("RAG!$C$"&amp;$V12&amp;":$BB$"&amp;$V12),H$11,RAG!$C$3:$BB$3,$B76)</f>
        <v>3</v>
      </c>
      <c r="I76" s="231" t="s">
        <v>231</v>
      </c>
      <c r="J76" s="231" t="s">
        <v>231</v>
      </c>
      <c r="K76" s="231" t="s">
        <v>231</v>
      </c>
      <c r="L76" s="231" t="s">
        <v>231</v>
      </c>
      <c r="M76" s="231" t="s">
        <v>231</v>
      </c>
      <c r="N76" s="231" t="s">
        <v>262</v>
      </c>
      <c r="O76" s="268" t="s">
        <v>518</v>
      </c>
      <c r="P76" s="231" t="s">
        <v>289</v>
      </c>
      <c r="Q76" s="249"/>
      <c r="R76" s="234" t="s">
        <v>392</v>
      </c>
      <c r="S76" s="325"/>
      <c r="V76" s="237"/>
      <c r="Z76" t="str">
        <f>IF(R76&gt;0,B76&amp;":"&amp;R76&amp;"
","")</f>
        <v xml:space="preserve">IIA12:Local Plan Policy GR1 Achieving a High Standard of Development
Design and Layout Considerations requires all development proposals to respect the character and landscape of which it is built in.
</v>
      </c>
    </row>
    <row r="77" spans="1:26" x14ac:dyDescent="0.35">
      <c r="A77" s="197"/>
      <c r="B77" s="241"/>
      <c r="C77" s="125" t="s">
        <v>359</v>
      </c>
      <c r="D77" s="108" t="s">
        <v>289</v>
      </c>
      <c r="E77" s="266"/>
      <c r="F77" s="260"/>
      <c r="G77" s="260"/>
      <c r="H77" s="260"/>
      <c r="I77" s="232"/>
      <c r="J77" s="232"/>
      <c r="K77" s="232"/>
      <c r="L77" s="232"/>
      <c r="M77" s="232"/>
      <c r="N77" s="232"/>
      <c r="O77" s="269"/>
      <c r="P77" s="232"/>
      <c r="Q77" s="250"/>
      <c r="R77" s="235"/>
      <c r="S77" s="325"/>
      <c r="V77" s="238"/>
    </row>
    <row r="78" spans="1:26" x14ac:dyDescent="0.35">
      <c r="A78" s="197"/>
      <c r="B78" s="241"/>
      <c r="C78" s="125" t="s">
        <v>360</v>
      </c>
      <c r="D78" s="108" t="s">
        <v>281</v>
      </c>
      <c r="E78" s="266"/>
      <c r="F78" s="260"/>
      <c r="G78" s="260"/>
      <c r="H78" s="260"/>
      <c r="I78" s="232"/>
      <c r="J78" s="232"/>
      <c r="K78" s="232"/>
      <c r="L78" s="232"/>
      <c r="M78" s="232"/>
      <c r="N78" s="232"/>
      <c r="O78" s="269"/>
      <c r="P78" s="232"/>
      <c r="Q78" s="250"/>
      <c r="R78" s="235"/>
      <c r="S78" s="325"/>
      <c r="V78" s="238"/>
    </row>
    <row r="79" spans="1:26" x14ac:dyDescent="0.35">
      <c r="A79" s="197"/>
      <c r="B79" s="241"/>
      <c r="C79" s="125" t="s">
        <v>361</v>
      </c>
      <c r="D79" s="108" t="s">
        <v>281</v>
      </c>
      <c r="E79" s="266"/>
      <c r="F79" s="260"/>
      <c r="G79" s="260"/>
      <c r="H79" s="260"/>
      <c r="I79" s="232"/>
      <c r="J79" s="232"/>
      <c r="K79" s="232"/>
      <c r="L79" s="232"/>
      <c r="M79" s="232"/>
      <c r="N79" s="232"/>
      <c r="O79" s="269"/>
      <c r="P79" s="232"/>
      <c r="Q79" s="250"/>
      <c r="R79" s="235"/>
      <c r="S79" s="325"/>
      <c r="V79" s="238"/>
    </row>
    <row r="80" spans="1:26" ht="80.5" customHeight="1" thickBot="1" x14ac:dyDescent="0.4">
      <c r="A80" s="198"/>
      <c r="B80" s="242"/>
      <c r="C80" s="130" t="s">
        <v>362</v>
      </c>
      <c r="D80" s="108" t="s">
        <v>289</v>
      </c>
      <c r="E80" s="267"/>
      <c r="F80" s="261"/>
      <c r="G80" s="261"/>
      <c r="H80" s="261"/>
      <c r="I80" s="248"/>
      <c r="J80" s="248"/>
      <c r="K80" s="248"/>
      <c r="L80" s="248"/>
      <c r="M80" s="248"/>
      <c r="N80" s="248"/>
      <c r="O80" s="270"/>
      <c r="P80" s="248"/>
      <c r="Q80" s="251"/>
      <c r="R80" s="258"/>
      <c r="S80" s="325"/>
      <c r="V80" s="252"/>
    </row>
    <row r="81" spans="1:26"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0</v>
      </c>
      <c r="H81" s="240">
        <f ca="1">COUNTIFS(INDIRECT("RAG!$C$"&amp;$V12&amp;":$BB$"&amp;$V12),H$11,RAG!$C$3:$BB$3,$B81)</f>
        <v>5</v>
      </c>
      <c r="I81" s="231" t="s">
        <v>282</v>
      </c>
      <c r="J81" s="231" t="s">
        <v>335</v>
      </c>
      <c r="K81" s="231" t="s">
        <v>284</v>
      </c>
      <c r="L81" s="231" t="s">
        <v>285</v>
      </c>
      <c r="M81" s="231" t="s">
        <v>286</v>
      </c>
      <c r="N81" s="231" t="s">
        <v>261</v>
      </c>
      <c r="O81" s="246" t="s">
        <v>892</v>
      </c>
      <c r="P81" s="231" t="s">
        <v>289</v>
      </c>
      <c r="Q81" s="249"/>
      <c r="R81" s="249"/>
      <c r="S81" s="325"/>
      <c r="V81" s="237"/>
      <c r="Z81" t="str">
        <f>IF(R81&gt;0,B81&amp;":"&amp;R81&amp;"
","")</f>
        <v/>
      </c>
    </row>
    <row r="82" spans="1:26" x14ac:dyDescent="0.35">
      <c r="A82" s="201"/>
      <c r="B82" s="241"/>
      <c r="C82" s="125" t="s">
        <v>364</v>
      </c>
      <c r="D82" s="108" t="s">
        <v>281</v>
      </c>
      <c r="E82" s="254"/>
      <c r="F82" s="241"/>
      <c r="G82" s="241"/>
      <c r="H82" s="241"/>
      <c r="I82" s="232"/>
      <c r="J82" s="232"/>
      <c r="K82" s="232"/>
      <c r="L82" s="232"/>
      <c r="M82" s="232"/>
      <c r="N82" s="232"/>
      <c r="O82" s="187"/>
      <c r="P82" s="232"/>
      <c r="Q82" s="250"/>
      <c r="R82" s="250"/>
      <c r="S82" s="325"/>
      <c r="V82" s="238"/>
    </row>
    <row r="83" spans="1:26" x14ac:dyDescent="0.35">
      <c r="A83" s="201"/>
      <c r="B83" s="241"/>
      <c r="C83" s="125" t="s">
        <v>365</v>
      </c>
      <c r="D83" s="108" t="s">
        <v>289</v>
      </c>
      <c r="E83" s="254"/>
      <c r="F83" s="241"/>
      <c r="G83" s="241"/>
      <c r="H83" s="241"/>
      <c r="I83" s="232"/>
      <c r="J83" s="232"/>
      <c r="K83" s="232"/>
      <c r="L83" s="232"/>
      <c r="M83" s="232"/>
      <c r="N83" s="232"/>
      <c r="O83" s="187"/>
      <c r="P83" s="232"/>
      <c r="Q83" s="250"/>
      <c r="R83" s="250"/>
      <c r="S83" s="325"/>
      <c r="V83" s="238"/>
    </row>
    <row r="84" spans="1:26" x14ac:dyDescent="0.35">
      <c r="A84" s="201"/>
      <c r="B84" s="241"/>
      <c r="C84" s="131" t="s">
        <v>366</v>
      </c>
      <c r="D84" s="108" t="s">
        <v>289</v>
      </c>
      <c r="E84" s="254"/>
      <c r="F84" s="241"/>
      <c r="G84" s="241"/>
      <c r="H84" s="241"/>
      <c r="I84" s="232"/>
      <c r="J84" s="232"/>
      <c r="K84" s="232"/>
      <c r="L84" s="232"/>
      <c r="M84" s="232"/>
      <c r="N84" s="232"/>
      <c r="O84" s="187"/>
      <c r="P84" s="232"/>
      <c r="Q84" s="250"/>
      <c r="R84" s="250"/>
      <c r="S84" s="325"/>
      <c r="V84" s="238"/>
    </row>
    <row r="85" spans="1:26" ht="29" x14ac:dyDescent="0.35">
      <c r="A85" s="201"/>
      <c r="B85" s="241"/>
      <c r="C85" s="131" t="s">
        <v>367</v>
      </c>
      <c r="D85" s="108" t="s">
        <v>289</v>
      </c>
      <c r="E85" s="254"/>
      <c r="F85" s="241"/>
      <c r="G85" s="241"/>
      <c r="H85" s="241"/>
      <c r="I85" s="232"/>
      <c r="J85" s="232"/>
      <c r="K85" s="232"/>
      <c r="L85" s="232"/>
      <c r="M85" s="232"/>
      <c r="N85" s="232"/>
      <c r="O85" s="187"/>
      <c r="P85" s="232"/>
      <c r="Q85" s="250"/>
      <c r="R85" s="250"/>
      <c r="S85" s="325"/>
      <c r="V85" s="238"/>
    </row>
    <row r="86" spans="1:26" ht="29" x14ac:dyDescent="0.35">
      <c r="A86" s="201"/>
      <c r="B86" s="241"/>
      <c r="C86" s="131" t="s">
        <v>368</v>
      </c>
      <c r="D86" s="108" t="s">
        <v>281</v>
      </c>
      <c r="E86" s="254"/>
      <c r="F86" s="241"/>
      <c r="G86" s="241"/>
      <c r="H86" s="241"/>
      <c r="I86" s="232"/>
      <c r="J86" s="232"/>
      <c r="K86" s="232"/>
      <c r="L86" s="232"/>
      <c r="M86" s="232"/>
      <c r="N86" s="232"/>
      <c r="O86" s="187"/>
      <c r="P86" s="232"/>
      <c r="Q86" s="250"/>
      <c r="R86" s="250"/>
      <c r="S86" s="325"/>
      <c r="V86" s="238"/>
    </row>
    <row r="87" spans="1:26" ht="15" thickBot="1" x14ac:dyDescent="0.4">
      <c r="A87" s="200"/>
      <c r="B87" s="242"/>
      <c r="C87" s="129" t="s">
        <v>369</v>
      </c>
      <c r="D87" s="108" t="s">
        <v>289</v>
      </c>
      <c r="E87" s="255"/>
      <c r="F87" s="242"/>
      <c r="G87" s="242"/>
      <c r="H87" s="242"/>
      <c r="I87" s="248"/>
      <c r="J87" s="248"/>
      <c r="K87" s="248"/>
      <c r="L87" s="248"/>
      <c r="M87" s="248"/>
      <c r="N87" s="248"/>
      <c r="O87" s="247"/>
      <c r="P87" s="248"/>
      <c r="Q87" s="251"/>
      <c r="R87" s="251"/>
      <c r="S87" s="325"/>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31" t="s">
        <v>231</v>
      </c>
      <c r="J88" s="231" t="s">
        <v>231</v>
      </c>
      <c r="K88" s="231" t="s">
        <v>231</v>
      </c>
      <c r="L88" s="231" t="s">
        <v>231</v>
      </c>
      <c r="M88" s="231" t="s">
        <v>231</v>
      </c>
      <c r="N88" s="231" t="s">
        <v>262</v>
      </c>
      <c r="O88" s="246" t="s">
        <v>371</v>
      </c>
      <c r="P88" s="231" t="s">
        <v>289</v>
      </c>
      <c r="Q88" s="234"/>
      <c r="R88" s="234" t="s">
        <v>512</v>
      </c>
      <c r="S88" s="325"/>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32"/>
      <c r="J89" s="232"/>
      <c r="K89" s="232"/>
      <c r="L89" s="232"/>
      <c r="M89" s="232"/>
      <c r="N89" s="232"/>
      <c r="O89" s="187"/>
      <c r="P89" s="232"/>
      <c r="Q89" s="235"/>
      <c r="R89" s="235"/>
      <c r="S89" s="325"/>
      <c r="V89" s="238"/>
    </row>
    <row r="90" spans="1:26" x14ac:dyDescent="0.35">
      <c r="A90" s="201"/>
      <c r="B90" s="241"/>
      <c r="C90" s="131" t="s">
        <v>373</v>
      </c>
      <c r="D90" s="108" t="s">
        <v>289</v>
      </c>
      <c r="E90" s="254"/>
      <c r="F90" s="241"/>
      <c r="G90" s="241"/>
      <c r="H90" s="241"/>
      <c r="I90" s="232"/>
      <c r="J90" s="232"/>
      <c r="K90" s="232"/>
      <c r="L90" s="232"/>
      <c r="M90" s="232"/>
      <c r="N90" s="232"/>
      <c r="O90" s="187"/>
      <c r="P90" s="232"/>
      <c r="Q90" s="235"/>
      <c r="R90" s="235"/>
      <c r="S90" s="325"/>
      <c r="V90" s="238"/>
    </row>
    <row r="91" spans="1:26" ht="94.5" customHeight="1" thickBot="1" x14ac:dyDescent="0.4">
      <c r="A91" s="202"/>
      <c r="B91" s="242"/>
      <c r="C91" s="133" t="s">
        <v>374</v>
      </c>
      <c r="D91" s="143" t="s">
        <v>281</v>
      </c>
      <c r="E91" s="255"/>
      <c r="F91" s="242"/>
      <c r="G91" s="242"/>
      <c r="H91" s="242"/>
      <c r="I91" s="233"/>
      <c r="J91" s="233"/>
      <c r="K91" s="233"/>
      <c r="L91" s="233"/>
      <c r="M91" s="233"/>
      <c r="N91" s="233"/>
      <c r="O91" s="257"/>
      <c r="P91" s="233"/>
      <c r="Q91" s="236"/>
      <c r="R91" s="236"/>
      <c r="S91" s="325"/>
      <c r="V91" s="239"/>
      <c r="W91" s="120" t="str">
        <f>IF(N91='[4]Drop downs'!$G$2,B91&amp;": "&amp;O91&amp;""," ")</f>
        <v xml:space="preserve"> </v>
      </c>
      <c r="X91" s="120"/>
    </row>
    <row r="92" spans="1:26" x14ac:dyDescent="0.35">
      <c r="E92" s="156"/>
      <c r="F92" s="156"/>
      <c r="G92" s="156"/>
      <c r="H92" s="156"/>
      <c r="I92" s="156"/>
      <c r="J92" s="156"/>
      <c r="K92" s="156"/>
      <c r="L92" s="156"/>
      <c r="M92" s="156"/>
      <c r="N92" s="156"/>
      <c r="O92" s="156"/>
      <c r="P92" s="156"/>
      <c r="Q92" s="156"/>
      <c r="R92" s="156"/>
      <c r="S92" s="157"/>
    </row>
    <row r="93" spans="1:26" x14ac:dyDescent="0.35">
      <c r="E93" s="156"/>
      <c r="F93" s="156"/>
      <c r="G93" s="156"/>
      <c r="H93" s="156"/>
      <c r="I93" s="156"/>
      <c r="J93" s="156"/>
      <c r="K93" s="156"/>
      <c r="L93" s="156"/>
      <c r="M93" s="156"/>
      <c r="N93" s="156"/>
      <c r="O93" s="156"/>
      <c r="P93" s="156"/>
      <c r="Q93" s="156"/>
      <c r="R93" s="156"/>
      <c r="S93" s="157"/>
    </row>
    <row r="94" spans="1:26" s="111" customFormat="1" x14ac:dyDescent="0.35">
      <c r="A94"/>
      <c r="B94"/>
      <c r="C94"/>
      <c r="D94"/>
      <c r="E94" s="156"/>
      <c r="F94" s="156"/>
      <c r="G94" s="156"/>
      <c r="H94" s="156"/>
      <c r="I94" s="156"/>
      <c r="J94" s="156"/>
      <c r="K94" s="156"/>
      <c r="L94" s="156"/>
      <c r="M94" s="156"/>
      <c r="N94" s="156"/>
      <c r="O94" s="156"/>
      <c r="P94" s="156"/>
      <c r="Q94" s="156"/>
      <c r="R94" s="156"/>
      <c r="S94" s="158"/>
    </row>
  </sheetData>
  <sheetProtection algorithmName="SHA-512" hashValue="+FTlA88OHEQGZE3jEFA9TsqF6qwE0lIe37sRuB+k3ao1tqQtG73lhN5pCYt58ga/55dDINEY7iWMrcJC7QTfbw==" saltValue="ZNnpXQ+dWg+WOJGpvvcofw==" spinCount="100000" sheet="1" objects="1" scenarios="1"/>
  <autoFilter ref="A11:Q91" xr:uid="{D2C47CAF-421C-4D58-AA7A-22430CCF83D7}"/>
  <mergeCells count="262">
    <mergeCell ref="S69:S75"/>
    <mergeCell ref="S76:S80"/>
    <mergeCell ref="S81:S87"/>
    <mergeCell ref="S88:S91"/>
    <mergeCell ref="S22:S23"/>
    <mergeCell ref="S24:S31"/>
    <mergeCell ref="S32:S39"/>
    <mergeCell ref="S40:S45"/>
    <mergeCell ref="S46:S50"/>
    <mergeCell ref="S51:S52"/>
    <mergeCell ref="S53:S57"/>
    <mergeCell ref="S58:S60"/>
    <mergeCell ref="S61:S68"/>
    <mergeCell ref="S12:S21"/>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O24:O31"/>
    <mergeCell ref="P24:P3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M40:M45"/>
    <mergeCell ref="N40:N45"/>
    <mergeCell ref="A46:A50"/>
    <mergeCell ref="B46:B50"/>
    <mergeCell ref="E46:E50"/>
    <mergeCell ref="F46:F50"/>
    <mergeCell ref="G46:G50"/>
    <mergeCell ref="I40:I45"/>
    <mergeCell ref="J40:J45"/>
    <mergeCell ref="K40:K45"/>
    <mergeCell ref="L40:L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1132" priority="1">
      <formula>$D12="No"</formula>
    </cfRule>
  </conditionalFormatting>
  <conditionalFormatting sqref="F12:F91">
    <cfRule type="cellIs" dxfId="1131" priority="4" operator="greaterThan">
      <formula>0</formula>
    </cfRule>
  </conditionalFormatting>
  <conditionalFormatting sqref="G12:G91">
    <cfRule type="cellIs" dxfId="1130" priority="3" operator="greaterThan">
      <formula>0</formula>
    </cfRule>
  </conditionalFormatting>
  <conditionalFormatting sqref="H12:H91">
    <cfRule type="cellIs" dxfId="1129" priority="2" operator="greaterThan">
      <formula>0</formula>
    </cfRule>
  </conditionalFormatting>
  <conditionalFormatting sqref="N12">
    <cfRule type="cellIs" dxfId="1128" priority="14" operator="equal">
      <formula>"Minor Negative"</formula>
    </cfRule>
    <cfRule type="cellIs" dxfId="1127" priority="15" operator="equal">
      <formula>"Significant Negative"</formula>
    </cfRule>
    <cfRule type="cellIs" dxfId="1126" priority="16" operator="equal">
      <formula>"Minor Positive"</formula>
    </cfRule>
    <cfRule type="cellIs" dxfId="1125" priority="17" operator="equal">
      <formula>"Significant Positive"</formula>
    </cfRule>
    <cfRule type="cellIs" dxfId="1124" priority="18" operator="equal">
      <formula>"Neutral"</formula>
    </cfRule>
  </conditionalFormatting>
  <conditionalFormatting sqref="N22">
    <cfRule type="cellIs" dxfId="1123" priority="8" operator="equal">
      <formula>"Significant Negative"</formula>
    </cfRule>
    <cfRule type="cellIs" dxfId="1122" priority="9" operator="equal">
      <formula>"Minor Negative"</formula>
    </cfRule>
    <cfRule type="cellIs" dxfId="1121" priority="10" operator="equal">
      <formula>"Uncertain"</formula>
    </cfRule>
    <cfRule type="cellIs" dxfId="1120" priority="11" operator="equal">
      <formula>"Neutral"</formula>
    </cfRule>
    <cfRule type="cellIs" dxfId="1119" priority="12" operator="equal">
      <formula>"Minor Positive"</formula>
    </cfRule>
    <cfRule type="cellIs" dxfId="1118" priority="13" operator="equal">
      <formula>"Significant Positive"</formula>
    </cfRule>
  </conditionalFormatting>
  <conditionalFormatting sqref="N24">
    <cfRule type="cellIs" dxfId="1117" priority="101" operator="equal">
      <formula>"Significant Positive"</formula>
    </cfRule>
    <cfRule type="cellIs" dxfId="1116" priority="100" operator="equal">
      <formula>"Minor Positive"</formula>
    </cfRule>
    <cfRule type="cellIs" dxfId="1115" priority="99" operator="equal">
      <formula>"Neutral"</formula>
    </cfRule>
    <cfRule type="cellIs" dxfId="1114" priority="96" operator="equal">
      <formula>"Significant Negative"</formula>
    </cfRule>
    <cfRule type="cellIs" dxfId="1113" priority="97" operator="equal">
      <formula>"Minor Negative"</formula>
    </cfRule>
    <cfRule type="cellIs" dxfId="1112" priority="98" operator="equal">
      <formula>"Uncertain"</formula>
    </cfRule>
  </conditionalFormatting>
  <conditionalFormatting sqref="N32">
    <cfRule type="cellIs" dxfId="1111" priority="106" operator="equal">
      <formula>"Minor Positive"</formula>
    </cfRule>
    <cfRule type="cellIs" dxfId="1110" priority="105" operator="equal">
      <formula>"Neutral"</formula>
    </cfRule>
    <cfRule type="cellIs" dxfId="1109" priority="104" operator="equal">
      <formula>"Uncertain"</formula>
    </cfRule>
    <cfRule type="cellIs" dxfId="1108" priority="103" operator="equal">
      <formula>"Minor Negative"</formula>
    </cfRule>
    <cfRule type="cellIs" dxfId="1107" priority="102" operator="equal">
      <formula>"Significant Negative"</formula>
    </cfRule>
    <cfRule type="cellIs" dxfId="1106" priority="107" operator="equal">
      <formula>"Significant Positive"</formula>
    </cfRule>
  </conditionalFormatting>
  <conditionalFormatting sqref="N40">
    <cfRule type="cellIs" dxfId="1105" priority="66" operator="equal">
      <formula>"Uncertain"</formula>
    </cfRule>
    <cfRule type="cellIs" dxfId="1104" priority="67" operator="equal">
      <formula>"Neutral"</formula>
    </cfRule>
    <cfRule type="cellIs" dxfId="1103" priority="68" operator="equal">
      <formula>"Minor Positive"</formula>
    </cfRule>
    <cfRule type="cellIs" dxfId="1102" priority="69" operator="equal">
      <formula>"Significant Positive"</formula>
    </cfRule>
    <cfRule type="cellIs" dxfId="1101" priority="64" operator="equal">
      <formula>"Significant Negative"</formula>
    </cfRule>
    <cfRule type="cellIs" dxfId="1100" priority="65" operator="equal">
      <formula>"Minor Negative"</formula>
    </cfRule>
  </conditionalFormatting>
  <conditionalFormatting sqref="N46">
    <cfRule type="cellIs" dxfId="1099" priority="112" operator="equal">
      <formula>"Minor Positive"</formula>
    </cfRule>
    <cfRule type="cellIs" dxfId="1098" priority="113" operator="equal">
      <formula>"Significant Positive"</formula>
    </cfRule>
    <cfRule type="cellIs" dxfId="1097" priority="108" operator="equal">
      <formula>"Significant Negative"</formula>
    </cfRule>
    <cfRule type="cellIs" dxfId="1096" priority="109" operator="equal">
      <formula>"Minor Negative"</formula>
    </cfRule>
    <cfRule type="cellIs" dxfId="1095" priority="110" operator="equal">
      <formula>"Uncertain"</formula>
    </cfRule>
    <cfRule type="cellIs" dxfId="1094" priority="111" operator="equal">
      <formula>"Neutral"</formula>
    </cfRule>
  </conditionalFormatting>
  <conditionalFormatting sqref="N51">
    <cfRule type="cellIs" dxfId="1093" priority="114" operator="equal">
      <formula>"Significant Negative"</formula>
    </cfRule>
    <cfRule type="cellIs" dxfId="1092" priority="115" operator="equal">
      <formula>"Minor Negative"</formula>
    </cfRule>
    <cfRule type="cellIs" dxfId="1091" priority="116" operator="equal">
      <formula>"Uncertain"</formula>
    </cfRule>
    <cfRule type="cellIs" dxfId="1090" priority="117" operator="equal">
      <formula>"Neutral"</formula>
    </cfRule>
    <cfRule type="cellIs" dxfId="1089" priority="119" operator="equal">
      <formula>"Significant Positive"</formula>
    </cfRule>
    <cfRule type="cellIs" dxfId="1088" priority="118" operator="equal">
      <formula>"Minor Positive"</formula>
    </cfRule>
  </conditionalFormatting>
  <conditionalFormatting sqref="N53">
    <cfRule type="cellIs" dxfId="1087" priority="123" operator="equal">
      <formula>"Neutral"</formula>
    </cfRule>
    <cfRule type="cellIs" dxfId="1086" priority="122" operator="equal">
      <formula>"Uncertain"</formula>
    </cfRule>
    <cfRule type="cellIs" dxfId="1085" priority="121" operator="equal">
      <formula>"Minor Negative"</formula>
    </cfRule>
    <cfRule type="cellIs" dxfId="1084" priority="120" operator="equal">
      <formula>"Significant Negative"</formula>
    </cfRule>
    <cfRule type="cellIs" dxfId="1083" priority="124" operator="equal">
      <formula>"Minor Positive"</formula>
    </cfRule>
    <cfRule type="cellIs" dxfId="1082" priority="125" operator="equal">
      <formula>"Significant Positive"</formula>
    </cfRule>
  </conditionalFormatting>
  <conditionalFormatting sqref="N58">
    <cfRule type="cellIs" dxfId="1081" priority="41" operator="equal">
      <formula>"Significant Negative"</formula>
    </cfRule>
    <cfRule type="cellIs" dxfId="1080" priority="42" operator="equal">
      <formula>"Minor Negative"</formula>
    </cfRule>
    <cfRule type="cellIs" dxfId="1079" priority="43" operator="equal">
      <formula>"Uncertain"</formula>
    </cfRule>
    <cfRule type="cellIs" dxfId="1078" priority="44" operator="equal">
      <formula>"Neutral"</formula>
    </cfRule>
    <cfRule type="cellIs" dxfId="1077" priority="45" operator="equal">
      <formula>"Minor Positive"</formula>
    </cfRule>
    <cfRule type="cellIs" dxfId="1076" priority="46" operator="equal">
      <formula>"Significant Positive"</formula>
    </cfRule>
  </conditionalFormatting>
  <conditionalFormatting sqref="N61">
    <cfRule type="cellIs" dxfId="1075" priority="22" operator="equal">
      <formula>"Neutral"</formula>
    </cfRule>
    <cfRule type="cellIs" dxfId="1074" priority="23" operator="equal">
      <formula>"Minor Positive"</formula>
    </cfRule>
    <cfRule type="cellIs" dxfId="1073" priority="24" operator="equal">
      <formula>"Significant Positive"</formula>
    </cfRule>
    <cfRule type="cellIs" dxfId="1072" priority="19" operator="equal">
      <formula>"Significant Negative"</formula>
    </cfRule>
    <cfRule type="cellIs" dxfId="1071" priority="20" operator="equal">
      <formula>"Minor Negative"</formula>
    </cfRule>
    <cfRule type="cellIs" dxfId="1070" priority="21" operator="equal">
      <formula>"Uncertain"</formula>
    </cfRule>
  </conditionalFormatting>
  <conditionalFormatting sqref="N69">
    <cfRule type="cellIs" dxfId="1069" priority="49" operator="equal">
      <formula>"Uncertain"</formula>
    </cfRule>
    <cfRule type="cellIs" dxfId="1068" priority="50" operator="equal">
      <formula>"Neutral"</formula>
    </cfRule>
    <cfRule type="cellIs" dxfId="1067" priority="51" operator="equal">
      <formula>"Minor Positive"</formula>
    </cfRule>
    <cfRule type="cellIs" dxfId="1066" priority="52" operator="equal">
      <formula>"Significant Positive"</formula>
    </cfRule>
    <cfRule type="cellIs" dxfId="1065" priority="47" operator="equal">
      <formula>"Significant Negative"</formula>
    </cfRule>
    <cfRule type="cellIs" dxfId="1064" priority="48" operator="equal">
      <formula>"Minor Negative"</formula>
    </cfRule>
  </conditionalFormatting>
  <conditionalFormatting sqref="N76">
    <cfRule type="cellIs" dxfId="1063" priority="144" operator="equal">
      <formula>"Significant Negative"</formula>
    </cfRule>
    <cfRule type="cellIs" dxfId="1062" priority="145" operator="equal">
      <formula>"Minor Negative"</formula>
    </cfRule>
    <cfRule type="cellIs" dxfId="1061" priority="146" operator="equal">
      <formula>"Uncertain"</formula>
    </cfRule>
    <cfRule type="cellIs" dxfId="1060" priority="147" operator="equal">
      <formula>"Neutral"</formula>
    </cfRule>
    <cfRule type="cellIs" dxfId="1059" priority="148" operator="equal">
      <formula>"Minor Positive"</formula>
    </cfRule>
    <cfRule type="cellIs" dxfId="1058" priority="149" operator="equal">
      <formula>"Significant Positive"</formula>
    </cfRule>
  </conditionalFormatting>
  <conditionalFormatting sqref="N81">
    <cfRule type="cellIs" dxfId="1057" priority="150" operator="equal">
      <formula>"Significant Negative"</formula>
    </cfRule>
    <cfRule type="cellIs" dxfId="1056" priority="151" operator="equal">
      <formula>"Minor Negative"</formula>
    </cfRule>
    <cfRule type="cellIs" dxfId="1055" priority="152" operator="equal">
      <formula>"Uncertain"</formula>
    </cfRule>
    <cfRule type="cellIs" dxfId="1054" priority="153" operator="equal">
      <formula>"Neutral"</formula>
    </cfRule>
    <cfRule type="cellIs" dxfId="1053" priority="154" operator="equal">
      <formula>"Minor Positive"</formula>
    </cfRule>
    <cfRule type="cellIs" dxfId="1052" priority="155" operator="equal">
      <formula>"Significant Positive"</formula>
    </cfRule>
  </conditionalFormatting>
  <conditionalFormatting sqref="N88">
    <cfRule type="cellIs" dxfId="1051" priority="156" operator="equal">
      <formula>"Significant Negative"</formula>
    </cfRule>
    <cfRule type="cellIs" dxfId="1050" priority="157" operator="equal">
      <formula>"Minor Negative"</formula>
    </cfRule>
    <cfRule type="cellIs" dxfId="1049" priority="158" operator="equal">
      <formula>"Uncertain"</formula>
    </cfRule>
    <cfRule type="cellIs" dxfId="1048" priority="159" operator="equal">
      <formula>"Neutral"</formula>
    </cfRule>
    <cfRule type="cellIs" dxfId="1047" priority="160" operator="equal">
      <formula>"Minor Positive"</formula>
    </cfRule>
    <cfRule type="cellIs" dxfId="1046" priority="161" operator="equal">
      <formula>"Significant Positive"</formula>
    </cfRule>
  </conditionalFormatting>
  <dataValidations count="10">
    <dataValidation type="list" allowBlank="1" showInputMessage="1" showErrorMessage="1" sqref="N81:N87" xr:uid="{BAAD6D37-8AF4-412E-9FB2-C1888964FAD0}">
      <formula1>"Significant Positive,Minor Positive,Neitral,Uncertain,Minor Negative, Significant Negative"</formula1>
    </dataValidation>
    <dataValidation type="list" allowBlank="1" showInputMessage="1" showErrorMessage="1" sqref="M22:M91" xr:uid="{BCBC35FD-8CB7-4F7A-A60C-FC6D528F33C4}">
      <formula1>"Permanent/Irreversible,Permanant/Reversible,Temporary/Irreversible,Temporary/Reversible,N/A"</formula1>
    </dataValidation>
    <dataValidation type="list" allowBlank="1" showInputMessage="1" showErrorMessage="1" sqref="P88:P91 P61:P68" xr:uid="{98E2C320-AAD6-43F7-A382-E8B683FE0D48}">
      <formula1>"Yes,No"</formula1>
    </dataValidation>
    <dataValidation type="list" allowBlank="1" showInputMessage="1" showErrorMessage="1" sqref="N88:N91 N12 N22:N80" xr:uid="{5C8B3D68-EFA6-42B1-8C88-ECB24E014F10}">
      <formula1>"Significant Positive,Minor Positive,Neutral,Uncertain,Minor Negative,Significant Negative"</formula1>
    </dataValidation>
    <dataValidation type="list" allowBlank="1" showInputMessage="1" showErrorMessage="1" sqref="L12 L22:L91" xr:uid="{E536C485-E35A-40E8-8993-7C8D2AABEC57}">
      <formula1>"Localised,District-wide,Regional,National,N/A"</formula1>
    </dataValidation>
    <dataValidation type="list" allowBlank="1" showInputMessage="1" showErrorMessage="1" sqref="K12 K22:K91" xr:uid="{637C2EAA-8ACF-4477-B923-4B81B4AB7D0B}">
      <formula1>"Short(&lt;5yrs),Short/Medium,Medium(10yrs),Medium/Long,Long(20+yrs),N/A"</formula1>
    </dataValidation>
    <dataValidation type="list" allowBlank="1" showInputMessage="1" showErrorMessage="1" sqref="J12 J22:J91" xr:uid="{8C7F30DB-4523-4CEE-A582-ABBB7FAEDB21}">
      <formula1>"Low,Medium,High,N/A"</formula1>
    </dataValidation>
    <dataValidation type="list" allowBlank="1" showInputMessage="1" showErrorMessage="1" sqref="I12:I91" xr:uid="{4039BB2F-2B6F-44E1-81BA-D22CEC6FC193}">
      <formula1>"Direct,Indirect,N/A"</formula1>
    </dataValidation>
    <dataValidation type="list" allowBlank="1" showInputMessage="1" showErrorMessage="1" sqref="D12:D91" xr:uid="{ED9E9D90-31B4-4F73-A411-CD4537C5ADF7}">
      <formula1>"Yes, No"</formula1>
    </dataValidation>
    <dataValidation type="list" allowBlank="1" showInputMessage="1" showErrorMessage="1" sqref="M12" xr:uid="{8486914E-8C12-49CF-9B2C-912B91A162E2}">
      <formula1>"Permenant/Irreversible,Permenant/Reversible,Temporary/Irreversible,Temporary/Reversible,N/A"</formula1>
    </dataValidation>
  </dataValidations>
  <pageMargins left="0.7" right="0.7" top="0.75" bottom="0.75" header="0.3" footer="0.3"/>
  <pageSetup orientation="portrait" horizontalDpi="4294967293" verticalDpi="4294967293"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16B18-90BE-4FE4-B469-89B16F367093}">
  <sheetPr codeName="Sheet41"/>
  <dimension ref="A1:Z94"/>
  <sheetViews>
    <sheetView topLeftCell="A57" zoomScale="60" zoomScaleNormal="60" workbookViewId="0">
      <selection activeCell="N6" sqref="N6"/>
    </sheetView>
  </sheetViews>
  <sheetFormatPr defaultColWidth="8.54296875" defaultRowHeight="14.5" x14ac:dyDescent="0.35"/>
  <cols>
    <col min="1" max="1" width="46.1796875" customWidth="1"/>
    <col min="2" max="2" width="9.453125" hidden="1" customWidth="1"/>
    <col min="3" max="3" width="103.81640625" customWidth="1"/>
    <col min="4" max="4" width="15.1796875" customWidth="1"/>
    <col min="5" max="5" width="11.26953125" customWidth="1"/>
    <col min="6" max="6" width="5.26953125" customWidth="1"/>
    <col min="7" max="7" width="4.7265625" customWidth="1"/>
    <col min="8" max="8" width="5.453125" customWidth="1"/>
    <col min="9" max="9" width="13.1796875" customWidth="1"/>
    <col min="10" max="10" width="13.453125" customWidth="1"/>
    <col min="11" max="11" width="11.453125" customWidth="1"/>
    <col min="12" max="12" width="14.7265625" bestFit="1" customWidth="1"/>
    <col min="13" max="13" width="16" customWidth="1"/>
    <col min="14" max="14" width="20.26953125" bestFit="1" customWidth="1"/>
    <col min="15" max="15" width="68.54296875" customWidth="1"/>
    <col min="16" max="16" width="16.54296875" customWidth="1"/>
    <col min="17" max="17" width="23.81640625" customWidth="1"/>
    <col min="18" max="18" width="34.54296875" customWidth="1"/>
    <col min="19" max="19" width="23.8164062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188</v>
      </c>
      <c r="D1" s="192"/>
      <c r="E1" s="137"/>
      <c r="F1" s="137"/>
      <c r="G1" s="137"/>
      <c r="H1" s="137"/>
      <c r="I1" s="112"/>
      <c r="J1" s="112"/>
      <c r="K1" s="112"/>
      <c r="M1" s="113"/>
      <c r="N1" s="113"/>
      <c r="O1" s="113"/>
    </row>
    <row r="2" spans="1:26" x14ac:dyDescent="0.35">
      <c r="A2" s="74" t="s">
        <v>24</v>
      </c>
      <c r="B2" s="114"/>
      <c r="C2" s="187" t="s">
        <v>480</v>
      </c>
      <c r="D2" s="187"/>
      <c r="E2" s="138"/>
      <c r="F2" s="138"/>
      <c r="G2" s="138"/>
      <c r="H2" s="138"/>
      <c r="M2" s="115"/>
      <c r="N2" s="115"/>
      <c r="O2" s="115"/>
    </row>
    <row r="3" spans="1:26" x14ac:dyDescent="0.35">
      <c r="A3" s="75" t="s">
        <v>25</v>
      </c>
      <c r="B3" s="116"/>
      <c r="C3" s="247" t="s">
        <v>481</v>
      </c>
      <c r="D3" s="247"/>
      <c r="E3" s="138"/>
      <c r="F3" s="138"/>
      <c r="G3" s="138"/>
      <c r="H3" s="138"/>
      <c r="M3" s="115"/>
      <c r="N3" s="115"/>
      <c r="O3" s="115"/>
    </row>
    <row r="4" spans="1:26" ht="17.25" customHeight="1" x14ac:dyDescent="0.35">
      <c r="A4" s="135" t="s">
        <v>26</v>
      </c>
      <c r="B4" s="136"/>
      <c r="C4" s="290" t="s">
        <v>646</v>
      </c>
      <c r="D4" s="290"/>
      <c r="E4" s="134"/>
      <c r="F4" s="134"/>
      <c r="G4" s="134"/>
      <c r="H4" s="134"/>
      <c r="M4" s="115"/>
      <c r="N4" s="115"/>
      <c r="O4" s="115"/>
    </row>
    <row r="5" spans="1:26" ht="17.25" customHeight="1" x14ac:dyDescent="0.35">
      <c r="A5" s="75" t="s">
        <v>27</v>
      </c>
      <c r="B5" s="136"/>
      <c r="C5" s="175">
        <v>0.34</v>
      </c>
      <c r="D5" s="177"/>
      <c r="E5" s="134"/>
      <c r="F5" s="134"/>
      <c r="G5" s="134"/>
      <c r="H5" s="134"/>
      <c r="M5" s="115"/>
      <c r="N5" s="115"/>
      <c r="O5" s="115"/>
    </row>
    <row r="6" spans="1:26" ht="46.5" customHeight="1" x14ac:dyDescent="0.35">
      <c r="A6" s="75" t="s">
        <v>28</v>
      </c>
      <c r="B6" s="136"/>
      <c r="C6" s="175" t="s">
        <v>647</v>
      </c>
      <c r="D6" s="177"/>
      <c r="E6" s="134"/>
      <c r="F6" s="134"/>
      <c r="G6" s="134"/>
      <c r="H6" s="134"/>
      <c r="M6" s="115"/>
      <c r="N6" s="115"/>
      <c r="O6" s="115"/>
    </row>
    <row r="7" spans="1:26" ht="17.25" customHeight="1" x14ac:dyDescent="0.35">
      <c r="A7" s="75" t="s">
        <v>29</v>
      </c>
      <c r="B7" s="136"/>
      <c r="C7" s="175" t="s">
        <v>270</v>
      </c>
      <c r="D7" s="177"/>
      <c r="E7" s="134"/>
      <c r="F7" s="134"/>
      <c r="G7" s="134"/>
      <c r="H7" s="134"/>
      <c r="M7" s="115"/>
      <c r="N7" s="115"/>
      <c r="O7" s="115"/>
    </row>
    <row r="8" spans="1:26" ht="17.25" customHeight="1" x14ac:dyDescent="0.35">
      <c r="A8" s="75" t="s">
        <v>30</v>
      </c>
      <c r="B8" s="136"/>
      <c r="C8" s="175" t="s">
        <v>482</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281</v>
      </c>
      <c r="E12" s="266" t="s">
        <v>281</v>
      </c>
      <c r="F12" s="260">
        <f ca="1">COUNTIFS(INDIRECT("RAG!$C$"&amp;$V12&amp;":$BB$"&amp;$V12),F$11,RAG!$C$3:$BB$3,$B12)</f>
        <v>0</v>
      </c>
      <c r="G12" s="279">
        <f ca="1">COUNTIFS(INDIRECT("RAG!$C$"&amp;$V12&amp;":$BB$"&amp;$V12),G$11,RAG!$C$3:$BB$3,$B12)</f>
        <v>1</v>
      </c>
      <c r="H12" s="279">
        <f ca="1">COUNTIFS(INDIRECT("RAG!$C$"&amp;$V12&amp;":$BB$"&amp;$V12),H$11,RAG!$C$3:$BB$3,$B12)</f>
        <v>2</v>
      </c>
      <c r="I12" s="295" t="s">
        <v>231</v>
      </c>
      <c r="J12" s="295" t="s">
        <v>231</v>
      </c>
      <c r="K12" s="295" t="s">
        <v>231</v>
      </c>
      <c r="L12" s="295" t="s">
        <v>231</v>
      </c>
      <c r="M12" s="295" t="s">
        <v>231</v>
      </c>
      <c r="N12" s="248" t="s">
        <v>263</v>
      </c>
      <c r="O12" s="246" t="s">
        <v>690</v>
      </c>
      <c r="P12" s="277" t="s">
        <v>289</v>
      </c>
      <c r="Q12" s="234" t="s">
        <v>483</v>
      </c>
      <c r="R12" s="249"/>
      <c r="S12" s="293"/>
      <c r="V12" s="237">
        <f>MATCH(C1, RAG!$B$1:B$56, 0)</f>
        <v>35</v>
      </c>
      <c r="Z12" t="str">
        <f>IF(R12&gt;0,B12&amp;":"&amp;R12&amp;"
","")</f>
        <v/>
      </c>
    </row>
    <row r="13" spans="1:26" x14ac:dyDescent="0.35">
      <c r="A13" s="197"/>
      <c r="B13" s="288"/>
      <c r="C13" s="108" t="s">
        <v>288</v>
      </c>
      <c r="D13" s="108" t="s">
        <v>289</v>
      </c>
      <c r="E13" s="266"/>
      <c r="F13" s="260"/>
      <c r="G13" s="260"/>
      <c r="H13" s="260"/>
      <c r="I13" s="296"/>
      <c r="J13" s="296"/>
      <c r="K13" s="296"/>
      <c r="L13" s="296"/>
      <c r="M13" s="296"/>
      <c r="N13" s="266"/>
      <c r="O13" s="187"/>
      <c r="P13" s="278"/>
      <c r="Q13" s="235"/>
      <c r="R13" s="250"/>
      <c r="S13" s="293"/>
      <c r="V13" s="238"/>
    </row>
    <row r="14" spans="1:26" x14ac:dyDescent="0.35">
      <c r="A14" s="197"/>
      <c r="B14" s="288"/>
      <c r="C14" s="108" t="s">
        <v>290</v>
      </c>
      <c r="D14" s="108" t="s">
        <v>289</v>
      </c>
      <c r="E14" s="266"/>
      <c r="F14" s="260"/>
      <c r="G14" s="260"/>
      <c r="H14" s="260"/>
      <c r="I14" s="296"/>
      <c r="J14" s="296"/>
      <c r="K14" s="296"/>
      <c r="L14" s="296"/>
      <c r="M14" s="296"/>
      <c r="N14" s="266"/>
      <c r="O14" s="187"/>
      <c r="P14" s="278"/>
      <c r="Q14" s="235"/>
      <c r="R14" s="250"/>
      <c r="S14" s="293"/>
      <c r="V14" s="238"/>
    </row>
    <row r="15" spans="1:26" x14ac:dyDescent="0.35">
      <c r="A15" s="197"/>
      <c r="B15" s="288"/>
      <c r="C15" s="108" t="s">
        <v>291</v>
      </c>
      <c r="D15" s="108" t="s">
        <v>289</v>
      </c>
      <c r="E15" s="266"/>
      <c r="F15" s="260"/>
      <c r="G15" s="260"/>
      <c r="H15" s="260"/>
      <c r="I15" s="296"/>
      <c r="J15" s="296"/>
      <c r="K15" s="296"/>
      <c r="L15" s="296"/>
      <c r="M15" s="296"/>
      <c r="N15" s="266"/>
      <c r="O15" s="187"/>
      <c r="P15" s="278"/>
      <c r="Q15" s="235"/>
      <c r="R15" s="250"/>
      <c r="S15" s="293"/>
      <c r="V15" s="238"/>
    </row>
    <row r="16" spans="1:26" ht="14.5" customHeight="1" x14ac:dyDescent="0.35">
      <c r="A16" s="197"/>
      <c r="B16" s="288"/>
      <c r="C16" s="108" t="s">
        <v>292</v>
      </c>
      <c r="D16" s="108" t="s">
        <v>281</v>
      </c>
      <c r="E16" s="266"/>
      <c r="F16" s="260"/>
      <c r="G16" s="260"/>
      <c r="H16" s="260"/>
      <c r="I16" s="296"/>
      <c r="J16" s="296"/>
      <c r="K16" s="296"/>
      <c r="L16" s="296"/>
      <c r="M16" s="296"/>
      <c r="N16" s="266"/>
      <c r="O16" s="187"/>
      <c r="P16" s="278"/>
      <c r="Q16" s="235"/>
      <c r="R16" s="250"/>
      <c r="S16" s="293"/>
      <c r="V16" s="238"/>
    </row>
    <row r="17" spans="1:26" x14ac:dyDescent="0.35">
      <c r="A17" s="197"/>
      <c r="B17" s="288"/>
      <c r="C17" s="108" t="s">
        <v>293</v>
      </c>
      <c r="D17" s="108" t="s">
        <v>281</v>
      </c>
      <c r="E17" s="266"/>
      <c r="F17" s="260"/>
      <c r="G17" s="260"/>
      <c r="H17" s="260"/>
      <c r="I17" s="296"/>
      <c r="J17" s="296"/>
      <c r="K17" s="296"/>
      <c r="L17" s="296"/>
      <c r="M17" s="296"/>
      <c r="N17" s="266"/>
      <c r="O17" s="187"/>
      <c r="P17" s="278"/>
      <c r="Q17" s="235"/>
      <c r="R17" s="250"/>
      <c r="S17" s="293"/>
      <c r="V17" s="238"/>
    </row>
    <row r="18" spans="1:26" ht="14.5" customHeight="1" x14ac:dyDescent="0.35">
      <c r="A18" s="197"/>
      <c r="B18" s="288"/>
      <c r="C18" s="108" t="s">
        <v>294</v>
      </c>
      <c r="D18" s="108" t="s">
        <v>281</v>
      </c>
      <c r="E18" s="266"/>
      <c r="F18" s="260"/>
      <c r="G18" s="260"/>
      <c r="H18" s="260"/>
      <c r="I18" s="296"/>
      <c r="J18" s="296"/>
      <c r="K18" s="296"/>
      <c r="L18" s="296"/>
      <c r="M18" s="296"/>
      <c r="N18" s="266"/>
      <c r="O18" s="187"/>
      <c r="P18" s="278"/>
      <c r="Q18" s="235"/>
      <c r="R18" s="250"/>
      <c r="S18" s="293"/>
      <c r="V18" s="238"/>
    </row>
    <row r="19" spans="1:26" x14ac:dyDescent="0.35">
      <c r="A19" s="197"/>
      <c r="B19" s="288"/>
      <c r="C19" s="108" t="s">
        <v>295</v>
      </c>
      <c r="D19" s="108" t="s">
        <v>289</v>
      </c>
      <c r="E19" s="266"/>
      <c r="F19" s="260"/>
      <c r="G19" s="260"/>
      <c r="H19" s="260"/>
      <c r="I19" s="296"/>
      <c r="J19" s="296"/>
      <c r="K19" s="296"/>
      <c r="L19" s="296"/>
      <c r="M19" s="296"/>
      <c r="N19" s="266"/>
      <c r="O19" s="187"/>
      <c r="P19" s="278"/>
      <c r="Q19" s="235"/>
      <c r="R19" s="250"/>
      <c r="S19" s="293"/>
      <c r="V19" s="238"/>
    </row>
    <row r="20" spans="1:26" ht="29" x14ac:dyDescent="0.35">
      <c r="A20" s="197"/>
      <c r="B20" s="288"/>
      <c r="C20" s="108" t="s">
        <v>296</v>
      </c>
      <c r="D20" s="108" t="s">
        <v>289</v>
      </c>
      <c r="E20" s="266"/>
      <c r="F20" s="260"/>
      <c r="G20" s="260"/>
      <c r="H20" s="260"/>
      <c r="I20" s="296"/>
      <c r="J20" s="296"/>
      <c r="K20" s="296"/>
      <c r="L20" s="296"/>
      <c r="M20" s="296"/>
      <c r="N20" s="266"/>
      <c r="O20" s="187"/>
      <c r="P20" s="278"/>
      <c r="Q20" s="235"/>
      <c r="R20" s="250"/>
      <c r="S20" s="293"/>
      <c r="V20" s="238"/>
    </row>
    <row r="21" spans="1:26" ht="15" thickBot="1" x14ac:dyDescent="0.4">
      <c r="A21" s="198"/>
      <c r="B21" s="289"/>
      <c r="C21" s="121" t="s">
        <v>297</v>
      </c>
      <c r="D21" s="108" t="s">
        <v>281</v>
      </c>
      <c r="E21" s="267"/>
      <c r="F21" s="261"/>
      <c r="G21" s="261"/>
      <c r="H21" s="261"/>
      <c r="I21" s="297"/>
      <c r="J21" s="297"/>
      <c r="K21" s="297"/>
      <c r="L21" s="297"/>
      <c r="M21" s="297"/>
      <c r="N21" s="267"/>
      <c r="O21" s="247"/>
      <c r="P21" s="279"/>
      <c r="Q21" s="258"/>
      <c r="R21" s="251"/>
      <c r="S21" s="293"/>
      <c r="V21" s="252"/>
    </row>
    <row r="22" spans="1:26" ht="39" customHeight="1" x14ac:dyDescent="0.35">
      <c r="A22" s="199" t="s">
        <v>71</v>
      </c>
      <c r="B22" s="240" t="s">
        <v>96</v>
      </c>
      <c r="C22" s="119" t="s">
        <v>298</v>
      </c>
      <c r="D22" s="119" t="s">
        <v>281</v>
      </c>
      <c r="E22" s="265" t="s">
        <v>281</v>
      </c>
      <c r="F22" s="259">
        <f ca="1">COUNTIFS(INDIRECT("RAG!$C$"&amp;$V12&amp;":$BB$"&amp;$V12),F$11,RAG!$C$3:$BB$3,$B22)</f>
        <v>1</v>
      </c>
      <c r="G22" s="259">
        <f ca="1">COUNTIFS(INDIRECT("RAG!$C$"&amp;$V12&amp;":$BB$"&amp;$V12),G$11,RAG!$C$3:$BB$3,$B22)</f>
        <v>1</v>
      </c>
      <c r="H22" s="259">
        <f ca="1">COUNTIFS(INDIRECT("RAG!$C$"&amp;$V12&amp;":$BB$"&amp;$V12),H$11,RAG!$C$3:$BB$3,$B22)</f>
        <v>0</v>
      </c>
      <c r="I22" s="295" t="s">
        <v>231</v>
      </c>
      <c r="J22" s="265" t="s">
        <v>231</v>
      </c>
      <c r="K22" s="265" t="s">
        <v>231</v>
      </c>
      <c r="L22" s="265" t="s">
        <v>231</v>
      </c>
      <c r="M22" s="265" t="s">
        <v>231</v>
      </c>
      <c r="N22" s="231" t="s">
        <v>263</v>
      </c>
      <c r="O22" s="246" t="s">
        <v>691</v>
      </c>
      <c r="P22" s="277" t="s">
        <v>289</v>
      </c>
      <c r="Q22" s="234" t="s">
        <v>483</v>
      </c>
      <c r="R22" s="249"/>
      <c r="S22" s="293"/>
      <c r="V22" s="237"/>
      <c r="Z22" t="str">
        <f>IF(R22&gt;0,B22&amp;":"&amp;R22&amp;"
","")</f>
        <v/>
      </c>
    </row>
    <row r="23" spans="1:26" ht="50.25" customHeight="1" thickBot="1" x14ac:dyDescent="0.4">
      <c r="A23" s="200"/>
      <c r="B23" s="242"/>
      <c r="C23" s="121" t="s">
        <v>301</v>
      </c>
      <c r="D23" s="108" t="s">
        <v>289</v>
      </c>
      <c r="E23" s="267"/>
      <c r="F23" s="261"/>
      <c r="G23" s="261"/>
      <c r="H23" s="261"/>
      <c r="I23" s="296"/>
      <c r="J23" s="267"/>
      <c r="K23" s="267"/>
      <c r="L23" s="267"/>
      <c r="M23" s="267"/>
      <c r="N23" s="248"/>
      <c r="O23" s="247"/>
      <c r="P23" s="279"/>
      <c r="Q23" s="258"/>
      <c r="R23" s="251"/>
      <c r="S23" s="293"/>
      <c r="V23" s="252"/>
    </row>
    <row r="24" spans="1:26" ht="72.5" x14ac:dyDescent="0.35">
      <c r="A24" s="196" t="s">
        <v>72</v>
      </c>
      <c r="B24" s="240" t="s">
        <v>97</v>
      </c>
      <c r="C24" s="122" t="s">
        <v>302</v>
      </c>
      <c r="D24" s="119" t="s">
        <v>281</v>
      </c>
      <c r="E24" s="253" t="s">
        <v>281</v>
      </c>
      <c r="F24" s="240">
        <f ca="1">COUNTIFS(INDIRECT("RAG!$C$"&amp;$V12&amp;":$BB$"&amp;$V12),F$11,RAG!$C$3:$BB$3,$B24)</f>
        <v>1</v>
      </c>
      <c r="G24" s="240">
        <f ca="1">COUNTIFS(INDIRECT("RAG!$C$"&amp;$V12&amp;":$BB$"&amp;$V12),G$11,RAG!$C$3:$BB$3,$B24)</f>
        <v>1</v>
      </c>
      <c r="H24" s="240">
        <f ca="1">COUNTIFS(INDIRECT("RAG!$C$"&amp;$V12&amp;":$BB$"&amp;$V12),H$11,RAG!$C$3:$BB$3,$B24)</f>
        <v>4</v>
      </c>
      <c r="I24" s="231" t="s">
        <v>282</v>
      </c>
      <c r="J24" s="231" t="s">
        <v>283</v>
      </c>
      <c r="K24" s="231" t="s">
        <v>299</v>
      </c>
      <c r="L24" s="231" t="s">
        <v>285</v>
      </c>
      <c r="M24" s="231" t="s">
        <v>286</v>
      </c>
      <c r="N24" s="231" t="s">
        <v>261</v>
      </c>
      <c r="O24" s="246" t="s">
        <v>882</v>
      </c>
      <c r="P24" s="277" t="s">
        <v>281</v>
      </c>
      <c r="Q24" s="249"/>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32"/>
      <c r="J25" s="232"/>
      <c r="K25" s="232"/>
      <c r="L25" s="232"/>
      <c r="M25" s="232"/>
      <c r="N25" s="232"/>
      <c r="O25" s="187"/>
      <c r="P25" s="278"/>
      <c r="Q25" s="250"/>
      <c r="R25" s="235"/>
      <c r="S25" s="293"/>
      <c r="V25" s="238"/>
    </row>
    <row r="26" spans="1:26" x14ac:dyDescent="0.35">
      <c r="A26" s="197"/>
      <c r="B26" s="241"/>
      <c r="C26" s="81" t="s">
        <v>304</v>
      </c>
      <c r="D26" s="108" t="s">
        <v>281</v>
      </c>
      <c r="E26" s="254"/>
      <c r="F26" s="241"/>
      <c r="G26" s="241"/>
      <c r="H26" s="241"/>
      <c r="I26" s="232"/>
      <c r="J26" s="232"/>
      <c r="K26" s="232"/>
      <c r="L26" s="232"/>
      <c r="M26" s="232"/>
      <c r="N26" s="232"/>
      <c r="O26" s="187"/>
      <c r="P26" s="278"/>
      <c r="Q26" s="250"/>
      <c r="R26" s="235"/>
      <c r="S26" s="293"/>
      <c r="V26" s="238"/>
    </row>
    <row r="27" spans="1:26" x14ac:dyDescent="0.35">
      <c r="A27" s="197"/>
      <c r="B27" s="241"/>
      <c r="C27" s="81" t="s">
        <v>305</v>
      </c>
      <c r="D27" s="108" t="s">
        <v>289</v>
      </c>
      <c r="E27" s="254"/>
      <c r="F27" s="241"/>
      <c r="G27" s="241"/>
      <c r="H27" s="241"/>
      <c r="I27" s="232"/>
      <c r="J27" s="232"/>
      <c r="K27" s="232"/>
      <c r="L27" s="232"/>
      <c r="M27" s="232"/>
      <c r="N27" s="232"/>
      <c r="O27" s="187"/>
      <c r="P27" s="278"/>
      <c r="Q27" s="250"/>
      <c r="R27" s="235"/>
      <c r="S27" s="293"/>
      <c r="V27" s="238"/>
    </row>
    <row r="28" spans="1:26" x14ac:dyDescent="0.35">
      <c r="A28" s="197"/>
      <c r="B28" s="241"/>
      <c r="C28" s="81" t="s">
        <v>306</v>
      </c>
      <c r="D28" s="108" t="s">
        <v>289</v>
      </c>
      <c r="E28" s="254"/>
      <c r="F28" s="241"/>
      <c r="G28" s="241"/>
      <c r="H28" s="241"/>
      <c r="I28" s="232"/>
      <c r="J28" s="232"/>
      <c r="K28" s="232"/>
      <c r="L28" s="232"/>
      <c r="M28" s="232"/>
      <c r="N28" s="232"/>
      <c r="O28" s="187"/>
      <c r="P28" s="278"/>
      <c r="Q28" s="250"/>
      <c r="R28" s="235"/>
      <c r="S28" s="293"/>
      <c r="V28" s="238"/>
    </row>
    <row r="29" spans="1:26" ht="29.15" customHeight="1" x14ac:dyDescent="0.35">
      <c r="A29" s="197"/>
      <c r="B29" s="241"/>
      <c r="C29" s="81" t="s">
        <v>307</v>
      </c>
      <c r="D29" s="108" t="s">
        <v>289</v>
      </c>
      <c r="E29" s="254"/>
      <c r="F29" s="241"/>
      <c r="G29" s="241"/>
      <c r="H29" s="241"/>
      <c r="I29" s="232"/>
      <c r="J29" s="232"/>
      <c r="K29" s="232"/>
      <c r="L29" s="232"/>
      <c r="M29" s="232"/>
      <c r="N29" s="232"/>
      <c r="O29" s="187"/>
      <c r="P29" s="278"/>
      <c r="Q29" s="250"/>
      <c r="R29" s="235"/>
      <c r="S29" s="293"/>
      <c r="V29" s="238"/>
    </row>
    <row r="30" spans="1:26" x14ac:dyDescent="0.35">
      <c r="A30" s="197"/>
      <c r="B30" s="241"/>
      <c r="C30" s="81" t="s">
        <v>308</v>
      </c>
      <c r="D30" s="108" t="s">
        <v>289</v>
      </c>
      <c r="E30" s="254"/>
      <c r="F30" s="241"/>
      <c r="G30" s="241"/>
      <c r="H30" s="241"/>
      <c r="I30" s="232"/>
      <c r="J30" s="232"/>
      <c r="K30" s="232"/>
      <c r="L30" s="232"/>
      <c r="M30" s="232"/>
      <c r="N30" s="232"/>
      <c r="O30" s="187"/>
      <c r="P30" s="278"/>
      <c r="Q30" s="250"/>
      <c r="R30" s="235"/>
      <c r="S30" s="293"/>
      <c r="V30" s="238"/>
    </row>
    <row r="31" spans="1:26" ht="29.5" thickBot="1" x14ac:dyDescent="0.4">
      <c r="A31" s="198"/>
      <c r="B31" s="242"/>
      <c r="C31" s="123" t="s">
        <v>309</v>
      </c>
      <c r="D31" s="108" t="s">
        <v>289</v>
      </c>
      <c r="E31" s="255"/>
      <c r="F31" s="242"/>
      <c r="G31" s="242"/>
      <c r="H31" s="242"/>
      <c r="I31" s="248"/>
      <c r="J31" s="248"/>
      <c r="K31" s="248"/>
      <c r="L31" s="248"/>
      <c r="M31" s="248"/>
      <c r="N31" s="248"/>
      <c r="O31" s="247"/>
      <c r="P31" s="279"/>
      <c r="Q31" s="251"/>
      <c r="R31" s="258"/>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0</v>
      </c>
      <c r="H32" s="240">
        <f ca="1">COUNTIFS(INDIRECT("RAG!$C$"&amp;$V12&amp;":$BB$"&amp;$V12),H$11,RAG!$C$3:$BB$3,$B32)</f>
        <v>4</v>
      </c>
      <c r="I32" s="231" t="s">
        <v>282</v>
      </c>
      <c r="J32" s="231" t="s">
        <v>335</v>
      </c>
      <c r="K32" s="231" t="s">
        <v>284</v>
      </c>
      <c r="L32" s="231" t="s">
        <v>285</v>
      </c>
      <c r="M32" s="231" t="s">
        <v>286</v>
      </c>
      <c r="N32" s="231" t="s">
        <v>261</v>
      </c>
      <c r="O32" s="246" t="s">
        <v>883</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32"/>
      <c r="J33" s="232"/>
      <c r="K33" s="232"/>
      <c r="L33" s="232"/>
      <c r="M33" s="232"/>
      <c r="N33" s="232"/>
      <c r="O33" s="187"/>
      <c r="P33" s="278"/>
      <c r="Q33" s="235"/>
      <c r="R33" s="235"/>
      <c r="S33" s="293"/>
      <c r="V33" s="238"/>
    </row>
    <row r="34" spans="1:26" x14ac:dyDescent="0.35">
      <c r="A34" s="197"/>
      <c r="B34" s="241"/>
      <c r="C34" s="125" t="s">
        <v>314</v>
      </c>
      <c r="D34" s="108" t="s">
        <v>281</v>
      </c>
      <c r="E34" s="254"/>
      <c r="F34" s="241"/>
      <c r="G34" s="241"/>
      <c r="H34" s="241"/>
      <c r="I34" s="232"/>
      <c r="J34" s="232"/>
      <c r="K34" s="232"/>
      <c r="L34" s="232"/>
      <c r="M34" s="232"/>
      <c r="N34" s="232"/>
      <c r="O34" s="187"/>
      <c r="P34" s="278"/>
      <c r="Q34" s="235"/>
      <c r="R34" s="235"/>
      <c r="S34" s="293"/>
      <c r="V34" s="238"/>
    </row>
    <row r="35" spans="1:26" ht="30" customHeight="1" x14ac:dyDescent="0.35">
      <c r="A35" s="197"/>
      <c r="B35" s="241"/>
      <c r="C35" s="125" t="s">
        <v>315</v>
      </c>
      <c r="D35" s="108" t="s">
        <v>289</v>
      </c>
      <c r="E35" s="254"/>
      <c r="F35" s="241"/>
      <c r="G35" s="241"/>
      <c r="H35" s="241"/>
      <c r="I35" s="232"/>
      <c r="J35" s="232"/>
      <c r="K35" s="232"/>
      <c r="L35" s="232"/>
      <c r="M35" s="232"/>
      <c r="N35" s="232"/>
      <c r="O35" s="187"/>
      <c r="P35" s="278"/>
      <c r="Q35" s="235"/>
      <c r="R35" s="235"/>
      <c r="S35" s="293"/>
      <c r="V35" s="238"/>
      <c r="X35">
        <f ca="1">Y33+X35</f>
        <v>0</v>
      </c>
    </row>
    <row r="36" spans="1:26" x14ac:dyDescent="0.35">
      <c r="A36" s="197"/>
      <c r="B36" s="241"/>
      <c r="C36" s="125" t="s">
        <v>316</v>
      </c>
      <c r="D36" s="108" t="s">
        <v>281</v>
      </c>
      <c r="E36" s="254"/>
      <c r="F36" s="241"/>
      <c r="G36" s="241"/>
      <c r="H36" s="241"/>
      <c r="I36" s="232"/>
      <c r="J36" s="232"/>
      <c r="K36" s="232"/>
      <c r="L36" s="232"/>
      <c r="M36" s="232"/>
      <c r="N36" s="232"/>
      <c r="O36" s="187"/>
      <c r="P36" s="278"/>
      <c r="Q36" s="235"/>
      <c r="R36" s="235"/>
      <c r="S36" s="293"/>
      <c r="V36" s="238"/>
    </row>
    <row r="37" spans="1:26" x14ac:dyDescent="0.35">
      <c r="A37" s="197"/>
      <c r="B37" s="241"/>
      <c r="C37" s="125" t="s">
        <v>317</v>
      </c>
      <c r="D37" s="108" t="s">
        <v>289</v>
      </c>
      <c r="E37" s="254"/>
      <c r="F37" s="241"/>
      <c r="G37" s="241"/>
      <c r="H37" s="241"/>
      <c r="I37" s="232"/>
      <c r="J37" s="232"/>
      <c r="K37" s="232"/>
      <c r="L37" s="232"/>
      <c r="M37" s="232"/>
      <c r="N37" s="232"/>
      <c r="O37" s="187"/>
      <c r="P37" s="278"/>
      <c r="Q37" s="235"/>
      <c r="R37" s="235"/>
      <c r="S37" s="293"/>
      <c r="V37" s="238"/>
    </row>
    <row r="38" spans="1:26" x14ac:dyDescent="0.35">
      <c r="A38" s="197"/>
      <c r="B38" s="241"/>
      <c r="C38" s="125" t="s">
        <v>318</v>
      </c>
      <c r="D38" s="108" t="s">
        <v>289</v>
      </c>
      <c r="E38" s="254"/>
      <c r="F38" s="241"/>
      <c r="G38" s="241"/>
      <c r="H38" s="241"/>
      <c r="I38" s="232"/>
      <c r="J38" s="232"/>
      <c r="K38" s="232"/>
      <c r="L38" s="232"/>
      <c r="M38" s="232"/>
      <c r="N38" s="232"/>
      <c r="O38" s="187"/>
      <c r="P38" s="278"/>
      <c r="Q38" s="235"/>
      <c r="R38" s="235"/>
      <c r="S38" s="293"/>
      <c r="V38" s="238"/>
    </row>
    <row r="39" spans="1:26" ht="15" thickBot="1" x14ac:dyDescent="0.4">
      <c r="A39" s="198"/>
      <c r="B39" s="242"/>
      <c r="C39" s="126" t="s">
        <v>319</v>
      </c>
      <c r="D39" s="108" t="s">
        <v>289</v>
      </c>
      <c r="E39" s="255"/>
      <c r="F39" s="242"/>
      <c r="G39" s="242"/>
      <c r="H39" s="242"/>
      <c r="I39" s="248"/>
      <c r="J39" s="248"/>
      <c r="K39" s="248"/>
      <c r="L39" s="248"/>
      <c r="M39" s="248"/>
      <c r="N39" s="248"/>
      <c r="O39" s="247"/>
      <c r="P39" s="279"/>
      <c r="Q39" s="258"/>
      <c r="R39" s="258"/>
      <c r="S39" s="293"/>
      <c r="V39" s="252"/>
    </row>
    <row r="40" spans="1:26" ht="14.5" customHeight="1" x14ac:dyDescent="0.35">
      <c r="A40" s="196" t="s">
        <v>77</v>
      </c>
      <c r="B40" s="240" t="s">
        <v>99</v>
      </c>
      <c r="C40" s="122" t="s">
        <v>320</v>
      </c>
      <c r="D40" s="119" t="s">
        <v>281</v>
      </c>
      <c r="E40" s="253" t="s">
        <v>281</v>
      </c>
      <c r="F40" s="240">
        <f ca="1">COUNTIFS(INDIRECT("RAG!$C$"&amp;$V12&amp;":$BB$"&amp;$V12),F$11,RAG!$C$3:$BB$3,$B40)</f>
        <v>0</v>
      </c>
      <c r="G40" s="240">
        <f ca="1">COUNTIFS(INDIRECT("RAG!$C$"&amp;$V12&amp;":$BB$"&amp;$V12),G$11,RAG!$C$3:$BB$3,$B40)</f>
        <v>2</v>
      </c>
      <c r="H40" s="240">
        <f ca="1">COUNTIFS(INDIRECT("RAG!$C$"&amp;$V12&amp;":$BB$"&amp;$V12),H$11,RAG!$C$3:$BB$3,$B40)</f>
        <v>0</v>
      </c>
      <c r="I40" s="231" t="s">
        <v>282</v>
      </c>
      <c r="J40" s="231" t="s">
        <v>283</v>
      </c>
      <c r="K40" s="231" t="s">
        <v>284</v>
      </c>
      <c r="L40" s="231" t="s">
        <v>381</v>
      </c>
      <c r="M40" s="231" t="s">
        <v>462</v>
      </c>
      <c r="N40" s="231" t="s">
        <v>261</v>
      </c>
      <c r="O40" s="246" t="s">
        <v>884</v>
      </c>
      <c r="P40" s="277" t="s">
        <v>281</v>
      </c>
      <c r="Q40" s="249"/>
      <c r="R40" s="234" t="s">
        <v>757</v>
      </c>
      <c r="S40" s="293"/>
      <c r="V40" s="237"/>
      <c r="Z40" t="str">
        <f>IF(R40&gt;0,B40&amp;":"&amp;R40&amp;"
","")</f>
        <v xml:space="preserve">IIA5:Local Plan Policy HO5 Genuinely Affordable Housing requires sites over 10 units to provide 35-50% affordable housing, where possible.
</v>
      </c>
    </row>
    <row r="41" spans="1:26" ht="29" x14ac:dyDescent="0.35">
      <c r="A41" s="197"/>
      <c r="B41" s="241"/>
      <c r="C41" s="81" t="s">
        <v>322</v>
      </c>
      <c r="D41" s="108" t="s">
        <v>289</v>
      </c>
      <c r="E41" s="254"/>
      <c r="F41" s="241"/>
      <c r="G41" s="241"/>
      <c r="H41" s="241"/>
      <c r="I41" s="232"/>
      <c r="J41" s="232"/>
      <c r="K41" s="232"/>
      <c r="L41" s="232"/>
      <c r="M41" s="232"/>
      <c r="N41" s="232"/>
      <c r="O41" s="187"/>
      <c r="P41" s="278"/>
      <c r="Q41" s="250"/>
      <c r="R41" s="235"/>
      <c r="S41" s="293"/>
      <c r="V41" s="238"/>
    </row>
    <row r="42" spans="1:26" x14ac:dyDescent="0.35">
      <c r="A42" s="197"/>
      <c r="B42" s="241"/>
      <c r="C42" s="81" t="s">
        <v>323</v>
      </c>
      <c r="D42" s="108" t="s">
        <v>281</v>
      </c>
      <c r="E42" s="254"/>
      <c r="F42" s="241"/>
      <c r="G42" s="241"/>
      <c r="H42" s="241"/>
      <c r="I42" s="232"/>
      <c r="J42" s="232"/>
      <c r="K42" s="232"/>
      <c r="L42" s="232"/>
      <c r="M42" s="232"/>
      <c r="N42" s="232"/>
      <c r="O42" s="187"/>
      <c r="P42" s="278"/>
      <c r="Q42" s="250"/>
      <c r="R42" s="235"/>
      <c r="S42" s="293"/>
      <c r="V42" s="238"/>
    </row>
    <row r="43" spans="1:26" ht="29" x14ac:dyDescent="0.35">
      <c r="A43" s="197"/>
      <c r="B43" s="241"/>
      <c r="C43" s="81" t="s">
        <v>324</v>
      </c>
      <c r="D43" s="108" t="s">
        <v>289</v>
      </c>
      <c r="E43" s="254"/>
      <c r="F43" s="241"/>
      <c r="G43" s="241"/>
      <c r="H43" s="241"/>
      <c r="I43" s="232"/>
      <c r="J43" s="232"/>
      <c r="K43" s="232"/>
      <c r="L43" s="232"/>
      <c r="M43" s="232"/>
      <c r="N43" s="232"/>
      <c r="O43" s="187"/>
      <c r="P43" s="278"/>
      <c r="Q43" s="250"/>
      <c r="R43" s="235"/>
      <c r="S43" s="293"/>
      <c r="V43" s="238"/>
    </row>
    <row r="44" spans="1:26" ht="43.5" x14ac:dyDescent="0.35">
      <c r="A44" s="197"/>
      <c r="B44" s="241"/>
      <c r="C44" s="81" t="s">
        <v>325</v>
      </c>
      <c r="D44" s="108" t="s">
        <v>289</v>
      </c>
      <c r="E44" s="254"/>
      <c r="F44" s="241"/>
      <c r="G44" s="241"/>
      <c r="H44" s="241"/>
      <c r="I44" s="232"/>
      <c r="J44" s="232"/>
      <c r="K44" s="232"/>
      <c r="L44" s="232"/>
      <c r="M44" s="232"/>
      <c r="N44" s="232"/>
      <c r="O44" s="187"/>
      <c r="P44" s="278"/>
      <c r="Q44" s="250"/>
      <c r="R44" s="235"/>
      <c r="S44" s="293"/>
      <c r="V44" s="238"/>
    </row>
    <row r="45" spans="1:26" ht="29.5" thickBot="1" x14ac:dyDescent="0.4">
      <c r="A45" s="198"/>
      <c r="B45" s="242"/>
      <c r="C45" s="123" t="s">
        <v>326</v>
      </c>
      <c r="D45" s="108" t="s">
        <v>289</v>
      </c>
      <c r="E45" s="255"/>
      <c r="F45" s="242"/>
      <c r="G45" s="242"/>
      <c r="H45" s="242"/>
      <c r="I45" s="248"/>
      <c r="J45" s="248"/>
      <c r="K45" s="248"/>
      <c r="L45" s="248"/>
      <c r="M45" s="248"/>
      <c r="N45" s="248"/>
      <c r="O45" s="247"/>
      <c r="P45" s="279"/>
      <c r="Q45" s="251"/>
      <c r="R45" s="258"/>
      <c r="S45" s="293"/>
      <c r="V45" s="252"/>
    </row>
    <row r="46" spans="1:26" ht="30" customHeight="1" x14ac:dyDescent="0.35">
      <c r="A46" s="196" t="s">
        <v>80</v>
      </c>
      <c r="B46" s="240" t="s">
        <v>100</v>
      </c>
      <c r="C46" s="122" t="s">
        <v>327</v>
      </c>
      <c r="D46" s="119" t="s">
        <v>281</v>
      </c>
      <c r="E46" s="253" t="s">
        <v>281</v>
      </c>
      <c r="F46" s="240">
        <f ca="1">COUNTIFS(INDIRECT("RAG!$C$"&amp;$V12&amp;":$BB$"&amp;$V12),F$11,RAG!$C$3:$BB$3,$B46)</f>
        <v>2</v>
      </c>
      <c r="G46" s="240">
        <f ca="1">COUNTIFS(INDIRECT("RAG!$C$"&amp;$V12&amp;":$BB$"&amp;$V12),G$11,RAG!$C$3:$BB$3,$B46)</f>
        <v>1</v>
      </c>
      <c r="H46" s="240">
        <f ca="1">COUNTIFS(INDIRECT("RAG!$C$"&amp;$V12&amp;":$BB$"&amp;$V12),H$11,RAG!$C$3:$BB$3,$B46)</f>
        <v>4</v>
      </c>
      <c r="I46" s="231" t="s">
        <v>282</v>
      </c>
      <c r="J46" s="231" t="s">
        <v>283</v>
      </c>
      <c r="K46" s="231" t="s">
        <v>284</v>
      </c>
      <c r="L46" s="231" t="s">
        <v>285</v>
      </c>
      <c r="M46" s="231" t="s">
        <v>286</v>
      </c>
      <c r="N46" s="231" t="s">
        <v>261</v>
      </c>
      <c r="O46" s="246" t="s">
        <v>885</v>
      </c>
      <c r="P46" s="277" t="s">
        <v>289</v>
      </c>
      <c r="Q46" s="277"/>
      <c r="R46" s="234" t="s">
        <v>312</v>
      </c>
      <c r="S46" s="292"/>
      <c r="V46" s="237"/>
      <c r="Z46" t="e">
        <f>IF(#REF!&gt;0,B46&amp;":"&amp;#REF!&amp;"
","")</f>
        <v>#REF!</v>
      </c>
    </row>
    <row r="47" spans="1:26" ht="30" customHeight="1" x14ac:dyDescent="0.35">
      <c r="A47" s="197"/>
      <c r="B47" s="241"/>
      <c r="C47" s="81" t="s">
        <v>328</v>
      </c>
      <c r="D47" s="108" t="s">
        <v>281</v>
      </c>
      <c r="E47" s="254"/>
      <c r="F47" s="241"/>
      <c r="G47" s="241"/>
      <c r="H47" s="241"/>
      <c r="I47" s="232"/>
      <c r="J47" s="232"/>
      <c r="K47" s="232"/>
      <c r="L47" s="232"/>
      <c r="M47" s="232"/>
      <c r="N47" s="232"/>
      <c r="O47" s="187"/>
      <c r="P47" s="278"/>
      <c r="Q47" s="278"/>
      <c r="R47" s="235"/>
      <c r="S47" s="292"/>
      <c r="V47" s="238"/>
    </row>
    <row r="48" spans="1:26" ht="24.75" customHeight="1" x14ac:dyDescent="0.35">
      <c r="A48" s="197"/>
      <c r="B48" s="241"/>
      <c r="C48" s="81" t="s">
        <v>329</v>
      </c>
      <c r="D48" s="108" t="s">
        <v>281</v>
      </c>
      <c r="E48" s="254"/>
      <c r="F48" s="241"/>
      <c r="G48" s="241"/>
      <c r="H48" s="241"/>
      <c r="I48" s="232"/>
      <c r="J48" s="232"/>
      <c r="K48" s="232"/>
      <c r="L48" s="232"/>
      <c r="M48" s="232"/>
      <c r="N48" s="232"/>
      <c r="O48" s="187"/>
      <c r="P48" s="278"/>
      <c r="Q48" s="278"/>
      <c r="R48" s="235"/>
      <c r="S48" s="292"/>
      <c r="V48" s="238"/>
    </row>
    <row r="49" spans="1:26" ht="25.5" customHeight="1" x14ac:dyDescent="0.35">
      <c r="A49" s="197"/>
      <c r="B49" s="241"/>
      <c r="C49" s="81" t="s">
        <v>330</v>
      </c>
      <c r="D49" s="108" t="s">
        <v>289</v>
      </c>
      <c r="E49" s="254"/>
      <c r="F49" s="241"/>
      <c r="G49" s="241"/>
      <c r="H49" s="241"/>
      <c r="I49" s="232"/>
      <c r="J49" s="232"/>
      <c r="K49" s="232"/>
      <c r="L49" s="232"/>
      <c r="M49" s="232"/>
      <c r="N49" s="232"/>
      <c r="O49" s="187"/>
      <c r="P49" s="278"/>
      <c r="Q49" s="278"/>
      <c r="R49" s="235"/>
      <c r="S49" s="292"/>
      <c r="V49" s="238"/>
    </row>
    <row r="50" spans="1:26" ht="63" customHeight="1" thickBot="1" x14ac:dyDescent="0.4">
      <c r="A50" s="198"/>
      <c r="B50" s="242"/>
      <c r="C50" s="123" t="s">
        <v>331</v>
      </c>
      <c r="D50" s="108" t="s">
        <v>289</v>
      </c>
      <c r="E50" s="255"/>
      <c r="F50" s="242"/>
      <c r="G50" s="242"/>
      <c r="H50" s="242"/>
      <c r="I50" s="248"/>
      <c r="J50" s="248"/>
      <c r="K50" s="248"/>
      <c r="L50" s="248"/>
      <c r="M50" s="248"/>
      <c r="N50" s="248"/>
      <c r="O50" s="247"/>
      <c r="P50" s="279"/>
      <c r="Q50" s="279"/>
      <c r="R50" s="258"/>
      <c r="S50" s="292"/>
      <c r="V50" s="252"/>
    </row>
    <row r="51" spans="1:26" ht="43.5" customHeight="1" x14ac:dyDescent="0.35">
      <c r="A51" s="196" t="s">
        <v>81</v>
      </c>
      <c r="B51" s="240" t="s">
        <v>101</v>
      </c>
      <c r="C51" s="122" t="s">
        <v>332</v>
      </c>
      <c r="D51" s="119" t="s">
        <v>281</v>
      </c>
      <c r="E51" s="253" t="s">
        <v>281</v>
      </c>
      <c r="F51" s="240">
        <f ca="1">COUNTIFS(INDIRECT("RAG!$C$"&amp;$V12&amp;":$BB$"&amp;$V12),F$11,RAG!$C$3:$BB$3,$B51)</f>
        <v>1</v>
      </c>
      <c r="G51" s="240">
        <f ca="1">COUNTIFS(INDIRECT("RAG!$C$"&amp;$V12&amp;":$BB$"&amp;$V12),G$11,RAG!$C$3:$BB$3,$B51)</f>
        <v>1</v>
      </c>
      <c r="H51" s="240">
        <f ca="1">COUNTIFS(INDIRECT("RAG!$C$"&amp;$V12&amp;":$BB$"&amp;$V12),H$11,RAG!$C$3:$BB$3,$B51)</f>
        <v>2</v>
      </c>
      <c r="I51" s="231" t="s">
        <v>231</v>
      </c>
      <c r="J51" s="231" t="s">
        <v>231</v>
      </c>
      <c r="K51" s="231" t="s">
        <v>231</v>
      </c>
      <c r="L51" s="231" t="s">
        <v>231</v>
      </c>
      <c r="M51" s="231" t="s">
        <v>231</v>
      </c>
      <c r="N51" s="231" t="s">
        <v>262</v>
      </c>
      <c r="O51" s="246" t="s">
        <v>858</v>
      </c>
      <c r="P51" s="231" t="s">
        <v>289</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77.5" customHeight="1" thickBot="1" x14ac:dyDescent="0.4">
      <c r="A52" s="198"/>
      <c r="B52" s="242"/>
      <c r="C52" s="123" t="s">
        <v>333</v>
      </c>
      <c r="D52" s="108" t="s">
        <v>281</v>
      </c>
      <c r="E52" s="255"/>
      <c r="F52" s="242"/>
      <c r="G52" s="242"/>
      <c r="H52" s="242"/>
      <c r="I52" s="248"/>
      <c r="J52" s="248"/>
      <c r="K52" s="248"/>
      <c r="L52" s="248"/>
      <c r="M52" s="248"/>
      <c r="N52" s="248"/>
      <c r="O52" s="247"/>
      <c r="P52" s="248"/>
      <c r="Q52" s="258"/>
      <c r="R52" s="258"/>
      <c r="S52" s="293"/>
      <c r="V52" s="252"/>
    </row>
    <row r="53" spans="1:26" ht="29.15" customHeight="1" x14ac:dyDescent="0.35">
      <c r="A53" s="196" t="s">
        <v>83</v>
      </c>
      <c r="B53" s="240" t="s">
        <v>102</v>
      </c>
      <c r="C53" s="119" t="s">
        <v>334</v>
      </c>
      <c r="D53" s="119" t="s">
        <v>289</v>
      </c>
      <c r="E53" s="265" t="s">
        <v>281</v>
      </c>
      <c r="F53" s="259">
        <f ca="1">COUNTIFS(INDIRECT("RAG!$C$"&amp;$V12&amp;":$BB$"&amp;$V12),F$11,RAG!$C$3:$BB$3,$B53)</f>
        <v>1</v>
      </c>
      <c r="G53" s="259">
        <f ca="1">COUNTIFS(INDIRECT("RAG!$C$"&amp;$V12&amp;":$BB$"&amp;$V12),G$11,RAG!$C$3:$BB$3,$B53)</f>
        <v>0</v>
      </c>
      <c r="H53" s="259">
        <f ca="1">COUNTIFS(INDIRECT("RAG!$C$"&amp;$V12&amp;":$BB$"&amp;$V12),H$11,RAG!$C$3:$BB$3,$B53)</f>
        <v>0</v>
      </c>
      <c r="I53" s="231" t="s">
        <v>282</v>
      </c>
      <c r="J53" s="231" t="s">
        <v>335</v>
      </c>
      <c r="K53" s="231" t="s">
        <v>284</v>
      </c>
      <c r="L53" s="231" t="s">
        <v>381</v>
      </c>
      <c r="M53" s="231" t="s">
        <v>286</v>
      </c>
      <c r="N53" s="231" t="s">
        <v>264</v>
      </c>
      <c r="O53" s="246" t="s">
        <v>532</v>
      </c>
      <c r="P53" s="231" t="s">
        <v>281</v>
      </c>
      <c r="Q53" s="234" t="s">
        <v>528</v>
      </c>
      <c r="R53" s="249"/>
      <c r="S53" s="293"/>
      <c r="V53" s="237"/>
      <c r="Z53" t="str">
        <f>IF(R53&gt;0,B53&amp;":"&amp;R53&amp;"
","")</f>
        <v/>
      </c>
    </row>
    <row r="54" spans="1:26" x14ac:dyDescent="0.35">
      <c r="A54" s="197"/>
      <c r="B54" s="241"/>
      <c r="C54" s="108" t="s">
        <v>336</v>
      </c>
      <c r="D54" s="108" t="s">
        <v>281</v>
      </c>
      <c r="E54" s="266"/>
      <c r="F54" s="260"/>
      <c r="G54" s="260"/>
      <c r="H54" s="260"/>
      <c r="I54" s="232"/>
      <c r="J54" s="232"/>
      <c r="K54" s="232"/>
      <c r="L54" s="232"/>
      <c r="M54" s="232"/>
      <c r="N54" s="232"/>
      <c r="O54" s="187"/>
      <c r="P54" s="232"/>
      <c r="Q54" s="235"/>
      <c r="R54" s="250"/>
      <c r="S54" s="293"/>
      <c r="V54" s="238"/>
    </row>
    <row r="55" spans="1:26" x14ac:dyDescent="0.35">
      <c r="A55" s="197"/>
      <c r="B55" s="241"/>
      <c r="C55" s="127" t="s">
        <v>337</v>
      </c>
      <c r="D55" s="108" t="s">
        <v>289</v>
      </c>
      <c r="E55" s="266"/>
      <c r="F55" s="260"/>
      <c r="G55" s="260"/>
      <c r="H55" s="260"/>
      <c r="I55" s="232"/>
      <c r="J55" s="232"/>
      <c r="K55" s="232"/>
      <c r="L55" s="232"/>
      <c r="M55" s="232"/>
      <c r="N55" s="232"/>
      <c r="O55" s="187"/>
      <c r="P55" s="232"/>
      <c r="Q55" s="235"/>
      <c r="R55" s="250"/>
      <c r="S55" s="293"/>
      <c r="V55" s="238"/>
    </row>
    <row r="56" spans="1:26" x14ac:dyDescent="0.35">
      <c r="A56" s="197"/>
      <c r="B56" s="241"/>
      <c r="C56" s="108" t="s">
        <v>338</v>
      </c>
      <c r="D56" s="108" t="s">
        <v>289</v>
      </c>
      <c r="E56" s="266"/>
      <c r="F56" s="260"/>
      <c r="G56" s="260"/>
      <c r="H56" s="260"/>
      <c r="I56" s="232"/>
      <c r="J56" s="232"/>
      <c r="K56" s="232"/>
      <c r="L56" s="232"/>
      <c r="M56" s="232"/>
      <c r="N56" s="232"/>
      <c r="O56" s="187"/>
      <c r="P56" s="232"/>
      <c r="Q56" s="235"/>
      <c r="R56" s="250"/>
      <c r="S56" s="293"/>
      <c r="V56" s="238"/>
    </row>
    <row r="57" spans="1:26" ht="112" customHeight="1" thickBot="1" x14ac:dyDescent="0.4">
      <c r="A57" s="198"/>
      <c r="B57" s="242"/>
      <c r="C57" s="121" t="s">
        <v>339</v>
      </c>
      <c r="D57" s="108" t="s">
        <v>281</v>
      </c>
      <c r="E57" s="267"/>
      <c r="F57" s="261"/>
      <c r="G57" s="261"/>
      <c r="H57" s="261"/>
      <c r="I57" s="248"/>
      <c r="J57" s="248"/>
      <c r="K57" s="248"/>
      <c r="L57" s="248"/>
      <c r="M57" s="248"/>
      <c r="N57" s="248"/>
      <c r="O57" s="247"/>
      <c r="P57" s="248"/>
      <c r="Q57" s="258"/>
      <c r="R57" s="251"/>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1</v>
      </c>
      <c r="H58" s="259">
        <f ca="1">COUNTIFS(INDIRECT("RAG!$C$"&amp;$V12&amp;":$BB$"&amp;$V12),H$11,RAG!$C$3:$BB$3,$B58)</f>
        <v>1</v>
      </c>
      <c r="I58" s="231" t="s">
        <v>282</v>
      </c>
      <c r="J58" s="231" t="s">
        <v>335</v>
      </c>
      <c r="K58" s="231" t="s">
        <v>284</v>
      </c>
      <c r="L58" s="231" t="s">
        <v>285</v>
      </c>
      <c r="M58" s="231" t="s">
        <v>286</v>
      </c>
      <c r="N58" s="231" t="s">
        <v>261</v>
      </c>
      <c r="O58" s="246" t="s">
        <v>886</v>
      </c>
      <c r="P58" s="231" t="s">
        <v>289</v>
      </c>
      <c r="Q58" s="249"/>
      <c r="R58" s="234" t="s">
        <v>524</v>
      </c>
      <c r="S58" s="293"/>
      <c r="V58" s="237"/>
      <c r="Z58" t="str">
        <f>IF(R58&gt;0,B58&amp;":"&amp;R58&amp;"
","")</f>
        <v xml:space="preserve">IIA9:Local Plan Policy CN4: Sustainable Drainage requires sites to incorporate natural flood risk solutions, such as SUDs.
</v>
      </c>
    </row>
    <row r="59" spans="1:26" ht="14.5" customHeight="1" x14ac:dyDescent="0.35">
      <c r="A59" s="197"/>
      <c r="B59" s="241"/>
      <c r="C59" s="109" t="s">
        <v>341</v>
      </c>
      <c r="D59" s="108" t="s">
        <v>289</v>
      </c>
      <c r="E59" s="266"/>
      <c r="F59" s="260"/>
      <c r="G59" s="260"/>
      <c r="H59" s="260"/>
      <c r="I59" s="232"/>
      <c r="J59" s="232"/>
      <c r="K59" s="232"/>
      <c r="L59" s="232"/>
      <c r="M59" s="232"/>
      <c r="N59" s="232"/>
      <c r="O59" s="187"/>
      <c r="P59" s="232"/>
      <c r="Q59" s="250"/>
      <c r="R59" s="235"/>
      <c r="S59" s="293"/>
      <c r="V59" s="238"/>
    </row>
    <row r="60" spans="1:26" ht="51.65" customHeight="1" thickBot="1" x14ac:dyDescent="0.4">
      <c r="A60" s="198"/>
      <c r="B60" s="242"/>
      <c r="C60" s="129" t="s">
        <v>342</v>
      </c>
      <c r="D60" s="108" t="s">
        <v>289</v>
      </c>
      <c r="E60" s="267"/>
      <c r="F60" s="261"/>
      <c r="G60" s="261"/>
      <c r="H60" s="261"/>
      <c r="I60" s="248"/>
      <c r="J60" s="248"/>
      <c r="K60" s="248"/>
      <c r="L60" s="248"/>
      <c r="M60" s="248"/>
      <c r="N60" s="248"/>
      <c r="O60" s="247"/>
      <c r="P60" s="248"/>
      <c r="Q60" s="251"/>
      <c r="R60" s="258"/>
      <c r="S60" s="293"/>
      <c r="V60" s="252"/>
    </row>
    <row r="61" spans="1:26" ht="15" customHeight="1" x14ac:dyDescent="0.35">
      <c r="A61" s="196" t="s">
        <v>85</v>
      </c>
      <c r="B61" s="240" t="s">
        <v>104</v>
      </c>
      <c r="C61" s="119" t="s">
        <v>343</v>
      </c>
      <c r="D61" s="119" t="s">
        <v>281</v>
      </c>
      <c r="E61" s="265" t="s">
        <v>281</v>
      </c>
      <c r="F61" s="259">
        <f ca="1">COUNTIFS(INDIRECT("RAG!$C$"&amp;$V12&amp;":$BB$"&amp;$V12),F$11,RAG!$C$3:$BB$3,$B61)</f>
        <v>1</v>
      </c>
      <c r="G61" s="259">
        <f ca="1">COUNTIFS(INDIRECT("RAG!$C$"&amp;$V12&amp;":$BB$"&amp;$V12),G$11,RAG!$C$3:$BB$3,$B61)</f>
        <v>0</v>
      </c>
      <c r="H61" s="259">
        <f ca="1">COUNTIFS(INDIRECT("RAG!$C$"&amp;$V12&amp;":$BB$"&amp;$V12),H$11,RAG!$C$3:$BB$3,$B61)</f>
        <v>4</v>
      </c>
      <c r="I61" s="231" t="s">
        <v>231</v>
      </c>
      <c r="J61" s="231" t="s">
        <v>231</v>
      </c>
      <c r="K61" s="231" t="s">
        <v>231</v>
      </c>
      <c r="L61" s="231" t="s">
        <v>231</v>
      </c>
      <c r="M61" s="231" t="s">
        <v>231</v>
      </c>
      <c r="N61" s="231" t="s">
        <v>262</v>
      </c>
      <c r="O61" s="246" t="s">
        <v>887</v>
      </c>
      <c r="P61" s="231" t="s">
        <v>289</v>
      </c>
      <c r="Q61" s="271"/>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32"/>
      <c r="J62" s="232"/>
      <c r="K62" s="232"/>
      <c r="L62" s="232"/>
      <c r="M62" s="232"/>
      <c r="N62" s="232"/>
      <c r="O62" s="187"/>
      <c r="P62" s="232"/>
      <c r="Q62" s="272"/>
      <c r="R62" s="272"/>
      <c r="S62" s="293"/>
      <c r="V62" s="275"/>
    </row>
    <row r="63" spans="1:26" x14ac:dyDescent="0.35">
      <c r="A63" s="197"/>
      <c r="B63" s="241"/>
      <c r="C63" s="108" t="s">
        <v>345</v>
      </c>
      <c r="D63" s="108" t="s">
        <v>281</v>
      </c>
      <c r="E63" s="266"/>
      <c r="F63" s="260"/>
      <c r="G63" s="260"/>
      <c r="H63" s="260"/>
      <c r="I63" s="232"/>
      <c r="J63" s="232"/>
      <c r="K63" s="232"/>
      <c r="L63" s="232"/>
      <c r="M63" s="232"/>
      <c r="N63" s="232"/>
      <c r="O63" s="187"/>
      <c r="P63" s="232"/>
      <c r="Q63" s="272"/>
      <c r="R63" s="272"/>
      <c r="S63" s="293"/>
      <c r="V63" s="275"/>
    </row>
    <row r="64" spans="1:26" x14ac:dyDescent="0.35">
      <c r="A64" s="197"/>
      <c r="B64" s="241"/>
      <c r="C64" s="108" t="s">
        <v>346</v>
      </c>
      <c r="D64" s="108" t="s">
        <v>281</v>
      </c>
      <c r="E64" s="266"/>
      <c r="F64" s="260"/>
      <c r="G64" s="260"/>
      <c r="H64" s="260"/>
      <c r="I64" s="232"/>
      <c r="J64" s="232"/>
      <c r="K64" s="232"/>
      <c r="L64" s="232"/>
      <c r="M64" s="232"/>
      <c r="N64" s="232"/>
      <c r="O64" s="187"/>
      <c r="P64" s="232"/>
      <c r="Q64" s="272"/>
      <c r="R64" s="272"/>
      <c r="S64" s="293"/>
      <c r="V64" s="275"/>
    </row>
    <row r="65" spans="1:26" x14ac:dyDescent="0.35">
      <c r="A65" s="197"/>
      <c r="B65" s="241"/>
      <c r="C65" s="108" t="s">
        <v>347</v>
      </c>
      <c r="D65" s="108" t="s">
        <v>289</v>
      </c>
      <c r="E65" s="266"/>
      <c r="F65" s="260"/>
      <c r="G65" s="260"/>
      <c r="H65" s="260"/>
      <c r="I65" s="232"/>
      <c r="J65" s="232"/>
      <c r="K65" s="232"/>
      <c r="L65" s="232"/>
      <c r="M65" s="232"/>
      <c r="N65" s="232"/>
      <c r="O65" s="187"/>
      <c r="P65" s="232"/>
      <c r="Q65" s="272"/>
      <c r="R65" s="272"/>
      <c r="S65" s="293"/>
      <c r="V65" s="275"/>
    </row>
    <row r="66" spans="1:26" x14ac:dyDescent="0.35">
      <c r="A66" s="197"/>
      <c r="B66" s="241"/>
      <c r="C66" s="108" t="s">
        <v>348</v>
      </c>
      <c r="D66" s="108" t="s">
        <v>289</v>
      </c>
      <c r="E66" s="266"/>
      <c r="F66" s="260"/>
      <c r="G66" s="260"/>
      <c r="H66" s="260"/>
      <c r="I66" s="232"/>
      <c r="J66" s="232"/>
      <c r="K66" s="232"/>
      <c r="L66" s="232"/>
      <c r="M66" s="232"/>
      <c r="N66" s="232"/>
      <c r="O66" s="187"/>
      <c r="P66" s="232"/>
      <c r="Q66" s="272"/>
      <c r="R66" s="272"/>
      <c r="S66" s="293"/>
      <c r="V66" s="275"/>
    </row>
    <row r="67" spans="1:26" ht="15" customHeight="1" x14ac:dyDescent="0.35">
      <c r="A67" s="197"/>
      <c r="B67" s="241"/>
      <c r="C67" s="108" t="s">
        <v>349</v>
      </c>
      <c r="D67" s="108" t="s">
        <v>289</v>
      </c>
      <c r="E67" s="266"/>
      <c r="F67" s="260"/>
      <c r="G67" s="260"/>
      <c r="H67" s="260"/>
      <c r="I67" s="232"/>
      <c r="J67" s="232"/>
      <c r="K67" s="232"/>
      <c r="L67" s="232"/>
      <c r="M67" s="232"/>
      <c r="N67" s="232"/>
      <c r="O67" s="187"/>
      <c r="P67" s="232"/>
      <c r="Q67" s="272"/>
      <c r="R67" s="272"/>
      <c r="S67" s="293"/>
      <c r="V67" s="275"/>
    </row>
    <row r="68" spans="1:26" ht="95.5" customHeight="1" thickBot="1" x14ac:dyDescent="0.4">
      <c r="A68" s="198"/>
      <c r="B68" s="242"/>
      <c r="C68" s="121" t="s">
        <v>350</v>
      </c>
      <c r="D68" s="108" t="s">
        <v>281</v>
      </c>
      <c r="E68" s="267"/>
      <c r="F68" s="261"/>
      <c r="G68" s="261"/>
      <c r="H68" s="261"/>
      <c r="I68" s="248"/>
      <c r="J68" s="248"/>
      <c r="K68" s="248"/>
      <c r="L68" s="248"/>
      <c r="M68" s="248"/>
      <c r="N68" s="248"/>
      <c r="O68" s="247"/>
      <c r="P68" s="248"/>
      <c r="Q68" s="273"/>
      <c r="R68" s="273"/>
      <c r="S68" s="293"/>
      <c r="V68" s="276"/>
    </row>
    <row r="69" spans="1:26" ht="15" customHeight="1" x14ac:dyDescent="0.35">
      <c r="A69" s="196" t="s">
        <v>599</v>
      </c>
      <c r="B69" s="240" t="s">
        <v>105</v>
      </c>
      <c r="C69" s="124" t="s">
        <v>738</v>
      </c>
      <c r="D69" s="119" t="s">
        <v>281</v>
      </c>
      <c r="E69" s="265" t="s">
        <v>281</v>
      </c>
      <c r="F69" s="259">
        <f ca="1">COUNTIFS(INDIRECT("RAG!$C$"&amp;$V12&amp;":$BB$"&amp;$V12),F$11,RAG!$C$3:$BB$3,$B69)</f>
        <v>0</v>
      </c>
      <c r="G69" s="259">
        <f ca="1">COUNTIFS(INDIRECT("RAG!$C$"&amp;$V12&amp;":$BB$"&amp;$V12),G$11,RAG!$C$3:$BB$3,$B69)</f>
        <v>0</v>
      </c>
      <c r="H69" s="259">
        <f ca="1">COUNTIFS(INDIRECT("RAG!$C$"&amp;$V12&amp;":$BB$"&amp;$V12),H$11,RAG!$C$3:$BB$3,$B69)</f>
        <v>6</v>
      </c>
      <c r="I69" s="231" t="s">
        <v>282</v>
      </c>
      <c r="J69" s="231" t="s">
        <v>335</v>
      </c>
      <c r="K69" s="231" t="s">
        <v>284</v>
      </c>
      <c r="L69" s="231" t="s">
        <v>285</v>
      </c>
      <c r="M69" s="231" t="s">
        <v>286</v>
      </c>
      <c r="N69" s="231" t="s">
        <v>261</v>
      </c>
      <c r="O69" s="262" t="s">
        <v>561</v>
      </c>
      <c r="P69" s="231" t="s">
        <v>289</v>
      </c>
      <c r="Q69" s="249"/>
      <c r="R69" s="249"/>
      <c r="S69" s="293"/>
      <c r="V69" s="237"/>
      <c r="Z69" t="str">
        <f>IF(R69&gt;0,B69&amp;":"&amp;R69&amp;"
","")</f>
        <v/>
      </c>
    </row>
    <row r="70" spans="1:26" x14ac:dyDescent="0.35">
      <c r="A70" s="197"/>
      <c r="B70" s="241"/>
      <c r="C70" s="125" t="s">
        <v>352</v>
      </c>
      <c r="D70" s="108" t="s">
        <v>281</v>
      </c>
      <c r="E70" s="266"/>
      <c r="F70" s="260"/>
      <c r="G70" s="260"/>
      <c r="H70" s="260"/>
      <c r="I70" s="232"/>
      <c r="J70" s="232"/>
      <c r="K70" s="232"/>
      <c r="L70" s="232"/>
      <c r="M70" s="232"/>
      <c r="N70" s="232"/>
      <c r="O70" s="263"/>
      <c r="P70" s="232"/>
      <c r="Q70" s="250"/>
      <c r="R70" s="250"/>
      <c r="S70" s="293"/>
      <c r="V70" s="238"/>
    </row>
    <row r="71" spans="1:26" ht="15" customHeight="1" x14ac:dyDescent="0.35">
      <c r="A71" s="197"/>
      <c r="B71" s="241"/>
      <c r="C71" s="125" t="s">
        <v>353</v>
      </c>
      <c r="D71" s="108" t="s">
        <v>289</v>
      </c>
      <c r="E71" s="266"/>
      <c r="F71" s="260"/>
      <c r="G71" s="260"/>
      <c r="H71" s="260"/>
      <c r="I71" s="232"/>
      <c r="J71" s="232"/>
      <c r="K71" s="232"/>
      <c r="L71" s="232"/>
      <c r="M71" s="232"/>
      <c r="N71" s="232"/>
      <c r="O71" s="263"/>
      <c r="P71" s="232"/>
      <c r="Q71" s="250"/>
      <c r="R71" s="250"/>
      <c r="S71" s="293"/>
      <c r="V71" s="238"/>
    </row>
    <row r="72" spans="1:26" x14ac:dyDescent="0.35">
      <c r="A72" s="197"/>
      <c r="B72" s="241"/>
      <c r="C72" s="125" t="s">
        <v>354</v>
      </c>
      <c r="D72" s="108" t="s">
        <v>289</v>
      </c>
      <c r="E72" s="266"/>
      <c r="F72" s="260"/>
      <c r="G72" s="260"/>
      <c r="H72" s="260"/>
      <c r="I72" s="232"/>
      <c r="J72" s="232"/>
      <c r="K72" s="232"/>
      <c r="L72" s="232"/>
      <c r="M72" s="232"/>
      <c r="N72" s="232"/>
      <c r="O72" s="263"/>
      <c r="P72" s="232"/>
      <c r="Q72" s="250"/>
      <c r="R72" s="250"/>
      <c r="S72" s="293"/>
      <c r="V72" s="238"/>
    </row>
    <row r="73" spans="1:26" x14ac:dyDescent="0.35">
      <c r="A73" s="197"/>
      <c r="B73" s="241"/>
      <c r="C73" s="125" t="s">
        <v>739</v>
      </c>
      <c r="D73" s="108" t="s">
        <v>289</v>
      </c>
      <c r="E73" s="266"/>
      <c r="F73" s="260"/>
      <c r="G73" s="260"/>
      <c r="H73" s="260"/>
      <c r="I73" s="232"/>
      <c r="J73" s="232"/>
      <c r="K73" s="232"/>
      <c r="L73" s="232"/>
      <c r="M73" s="232"/>
      <c r="N73" s="232"/>
      <c r="O73" s="263"/>
      <c r="P73" s="232"/>
      <c r="Q73" s="250"/>
      <c r="R73" s="250"/>
      <c r="S73" s="293"/>
      <c r="V73" s="238"/>
    </row>
    <row r="74" spans="1:26" x14ac:dyDescent="0.35">
      <c r="A74" s="197"/>
      <c r="B74" s="241"/>
      <c r="C74" s="125" t="s">
        <v>355</v>
      </c>
      <c r="D74" s="108" t="s">
        <v>289</v>
      </c>
      <c r="E74" s="266"/>
      <c r="F74" s="260"/>
      <c r="G74" s="260"/>
      <c r="H74" s="260"/>
      <c r="I74" s="232"/>
      <c r="J74" s="232"/>
      <c r="K74" s="232"/>
      <c r="L74" s="232"/>
      <c r="M74" s="232"/>
      <c r="N74" s="232"/>
      <c r="O74" s="263"/>
      <c r="P74" s="232"/>
      <c r="Q74" s="250"/>
      <c r="R74" s="250"/>
      <c r="S74" s="293"/>
      <c r="V74" s="238"/>
    </row>
    <row r="75" spans="1:26" ht="15" customHeight="1" thickBot="1" x14ac:dyDescent="0.4">
      <c r="A75" s="198"/>
      <c r="B75" s="242"/>
      <c r="C75" s="126" t="s">
        <v>356</v>
      </c>
      <c r="D75" s="108" t="s">
        <v>289</v>
      </c>
      <c r="E75" s="267"/>
      <c r="F75" s="261"/>
      <c r="G75" s="261"/>
      <c r="H75" s="261"/>
      <c r="I75" s="248"/>
      <c r="J75" s="248"/>
      <c r="K75" s="248"/>
      <c r="L75" s="248"/>
      <c r="M75" s="248"/>
      <c r="N75" s="248"/>
      <c r="O75" s="264"/>
      <c r="P75" s="248"/>
      <c r="Q75" s="251"/>
      <c r="R75" s="251"/>
      <c r="S75" s="293"/>
      <c r="V75" s="252"/>
    </row>
    <row r="76" spans="1:26" ht="14.5" customHeight="1" x14ac:dyDescent="0.35">
      <c r="A76" s="196" t="s">
        <v>87</v>
      </c>
      <c r="B76" s="240" t="s">
        <v>106</v>
      </c>
      <c r="C76" s="124" t="s">
        <v>357</v>
      </c>
      <c r="D76" s="119" t="s">
        <v>281</v>
      </c>
      <c r="E76" s="265" t="s">
        <v>281</v>
      </c>
      <c r="F76" s="259">
        <f ca="1">COUNTIFS(INDIRECT("RAG!$C$"&amp;$V12&amp;":$BB$"&amp;$V12),F$11,RAG!$C$3:$BB$3,$B76)</f>
        <v>0</v>
      </c>
      <c r="G76" s="259">
        <f ca="1">COUNTIFS(INDIRECT("RAG!$C$"&amp;$V12&amp;":$BB$"&amp;$V12),G$11,RAG!$C$3:$BB$3,$B76)</f>
        <v>0</v>
      </c>
      <c r="H76" s="259">
        <f ca="1">COUNTIFS(INDIRECT("RAG!$C$"&amp;$V12&amp;":$BB$"&amp;$V12),H$11,RAG!$C$3:$BB$3,$B76)</f>
        <v>4</v>
      </c>
      <c r="I76" s="231" t="s">
        <v>282</v>
      </c>
      <c r="J76" s="231" t="s">
        <v>335</v>
      </c>
      <c r="K76" s="231" t="s">
        <v>284</v>
      </c>
      <c r="L76" s="231" t="s">
        <v>285</v>
      </c>
      <c r="M76" s="231" t="s">
        <v>286</v>
      </c>
      <c r="N76" s="231" t="s">
        <v>261</v>
      </c>
      <c r="O76" s="268" t="s">
        <v>787</v>
      </c>
      <c r="P76" s="231" t="s">
        <v>289</v>
      </c>
      <c r="Q76" s="249"/>
      <c r="R76" s="249"/>
      <c r="S76" s="293"/>
      <c r="V76" s="237"/>
      <c r="Z76" t="str">
        <f>IF(R76&gt;0,B76&amp;":"&amp;R76&amp;"
","")</f>
        <v/>
      </c>
    </row>
    <row r="77" spans="1:26" x14ac:dyDescent="0.35">
      <c r="A77" s="197"/>
      <c r="B77" s="241"/>
      <c r="C77" s="125" t="s">
        <v>359</v>
      </c>
      <c r="D77" s="108" t="s">
        <v>289</v>
      </c>
      <c r="E77" s="266"/>
      <c r="F77" s="260"/>
      <c r="G77" s="260"/>
      <c r="H77" s="260"/>
      <c r="I77" s="232"/>
      <c r="J77" s="232"/>
      <c r="K77" s="232"/>
      <c r="L77" s="232"/>
      <c r="M77" s="232"/>
      <c r="N77" s="232"/>
      <c r="O77" s="269"/>
      <c r="P77" s="232"/>
      <c r="Q77" s="250"/>
      <c r="R77" s="250"/>
      <c r="S77" s="293"/>
      <c r="V77" s="238"/>
    </row>
    <row r="78" spans="1:26" x14ac:dyDescent="0.35">
      <c r="A78" s="197"/>
      <c r="B78" s="241"/>
      <c r="C78" s="125" t="s">
        <v>360</v>
      </c>
      <c r="D78" s="108" t="s">
        <v>281</v>
      </c>
      <c r="E78" s="266"/>
      <c r="F78" s="260"/>
      <c r="G78" s="260"/>
      <c r="H78" s="260"/>
      <c r="I78" s="232"/>
      <c r="J78" s="232"/>
      <c r="K78" s="232"/>
      <c r="L78" s="232"/>
      <c r="M78" s="232"/>
      <c r="N78" s="232"/>
      <c r="O78" s="269"/>
      <c r="P78" s="232"/>
      <c r="Q78" s="250"/>
      <c r="R78" s="250"/>
      <c r="S78" s="293"/>
      <c r="V78" s="238"/>
    </row>
    <row r="79" spans="1:26" x14ac:dyDescent="0.35">
      <c r="A79" s="197"/>
      <c r="B79" s="241"/>
      <c r="C79" s="125" t="s">
        <v>361</v>
      </c>
      <c r="D79" s="108" t="s">
        <v>281</v>
      </c>
      <c r="E79" s="266"/>
      <c r="F79" s="260"/>
      <c r="G79" s="260"/>
      <c r="H79" s="260"/>
      <c r="I79" s="232"/>
      <c r="J79" s="232"/>
      <c r="K79" s="232"/>
      <c r="L79" s="232"/>
      <c r="M79" s="232"/>
      <c r="N79" s="232"/>
      <c r="O79" s="269"/>
      <c r="P79" s="232"/>
      <c r="Q79" s="250"/>
      <c r="R79" s="250"/>
      <c r="S79" s="293"/>
      <c r="V79" s="238"/>
    </row>
    <row r="80" spans="1:26" ht="15.75" customHeight="1" thickBot="1" x14ac:dyDescent="0.4">
      <c r="A80" s="198"/>
      <c r="B80" s="242"/>
      <c r="C80" s="130" t="s">
        <v>362</v>
      </c>
      <c r="D80" s="108" t="s">
        <v>289</v>
      </c>
      <c r="E80" s="267"/>
      <c r="F80" s="261"/>
      <c r="G80" s="261"/>
      <c r="H80" s="261"/>
      <c r="I80" s="248"/>
      <c r="J80" s="248"/>
      <c r="K80" s="248"/>
      <c r="L80" s="248"/>
      <c r="M80" s="248"/>
      <c r="N80" s="248"/>
      <c r="O80" s="270"/>
      <c r="P80" s="248"/>
      <c r="Q80" s="251"/>
      <c r="R80" s="251"/>
      <c r="S80" s="293"/>
      <c r="V80" s="252"/>
    </row>
    <row r="81" spans="1:26" ht="15" customHeight="1"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1</v>
      </c>
      <c r="H81" s="240">
        <f ca="1">COUNTIFS(INDIRECT("RAG!$C$"&amp;$V12&amp;":$BB$"&amp;$V12),H$11,RAG!$C$3:$BB$3,$B81)</f>
        <v>4</v>
      </c>
      <c r="I81" s="243" t="s">
        <v>231</v>
      </c>
      <c r="J81" s="243" t="s">
        <v>231</v>
      </c>
      <c r="K81" s="243" t="s">
        <v>231</v>
      </c>
      <c r="L81" s="243" t="s">
        <v>231</v>
      </c>
      <c r="M81" s="243" t="s">
        <v>231</v>
      </c>
      <c r="N81" s="243" t="s">
        <v>262</v>
      </c>
      <c r="O81" s="246" t="s">
        <v>953</v>
      </c>
      <c r="P81" s="231" t="s">
        <v>289</v>
      </c>
      <c r="Q81" s="249"/>
      <c r="R81" s="234" t="s">
        <v>938</v>
      </c>
      <c r="S81" s="293"/>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54"/>
      <c r="F82" s="241"/>
      <c r="G82" s="241"/>
      <c r="H82" s="241"/>
      <c r="I82" s="244"/>
      <c r="J82" s="244"/>
      <c r="K82" s="244"/>
      <c r="L82" s="244"/>
      <c r="M82" s="244"/>
      <c r="N82" s="244"/>
      <c r="O82" s="187"/>
      <c r="P82" s="232"/>
      <c r="Q82" s="250"/>
      <c r="R82" s="235"/>
      <c r="S82" s="293"/>
      <c r="V82" s="238"/>
    </row>
    <row r="83" spans="1:26" x14ac:dyDescent="0.35">
      <c r="A83" s="201"/>
      <c r="B83" s="241"/>
      <c r="C83" s="125" t="s">
        <v>365</v>
      </c>
      <c r="D83" s="108" t="s">
        <v>289</v>
      </c>
      <c r="E83" s="254"/>
      <c r="F83" s="241"/>
      <c r="G83" s="241"/>
      <c r="H83" s="241"/>
      <c r="I83" s="244"/>
      <c r="J83" s="244"/>
      <c r="K83" s="244"/>
      <c r="L83" s="244"/>
      <c r="M83" s="244"/>
      <c r="N83" s="244"/>
      <c r="O83" s="187"/>
      <c r="P83" s="232"/>
      <c r="Q83" s="250"/>
      <c r="R83" s="235"/>
      <c r="S83" s="293"/>
      <c r="V83" s="238"/>
    </row>
    <row r="84" spans="1:26" x14ac:dyDescent="0.35">
      <c r="A84" s="201"/>
      <c r="B84" s="241"/>
      <c r="C84" s="131" t="s">
        <v>366</v>
      </c>
      <c r="D84" s="108" t="s">
        <v>289</v>
      </c>
      <c r="E84" s="254"/>
      <c r="F84" s="241"/>
      <c r="G84" s="241"/>
      <c r="H84" s="241"/>
      <c r="I84" s="244"/>
      <c r="J84" s="244"/>
      <c r="K84" s="244"/>
      <c r="L84" s="244"/>
      <c r="M84" s="244"/>
      <c r="N84" s="244"/>
      <c r="O84" s="187"/>
      <c r="P84" s="232"/>
      <c r="Q84" s="250"/>
      <c r="R84" s="235"/>
      <c r="S84" s="293"/>
      <c r="V84" s="238"/>
    </row>
    <row r="85" spans="1:26" ht="15" customHeight="1" x14ac:dyDescent="0.35">
      <c r="A85" s="201"/>
      <c r="B85" s="241"/>
      <c r="C85" s="131" t="s">
        <v>367</v>
      </c>
      <c r="D85" s="108" t="s">
        <v>289</v>
      </c>
      <c r="E85" s="254"/>
      <c r="F85" s="241"/>
      <c r="G85" s="241"/>
      <c r="H85" s="241"/>
      <c r="I85" s="244"/>
      <c r="J85" s="244"/>
      <c r="K85" s="244"/>
      <c r="L85" s="244"/>
      <c r="M85" s="244"/>
      <c r="N85" s="244"/>
      <c r="O85" s="187"/>
      <c r="P85" s="232"/>
      <c r="Q85" s="250"/>
      <c r="R85" s="235"/>
      <c r="S85" s="293"/>
      <c r="V85" s="238"/>
    </row>
    <row r="86" spans="1:26" ht="15" customHeight="1" x14ac:dyDescent="0.35">
      <c r="A86" s="201"/>
      <c r="B86" s="241"/>
      <c r="C86" s="131" t="s">
        <v>368</v>
      </c>
      <c r="D86" s="108" t="s">
        <v>281</v>
      </c>
      <c r="E86" s="254"/>
      <c r="F86" s="241"/>
      <c r="G86" s="241"/>
      <c r="H86" s="241"/>
      <c r="I86" s="244"/>
      <c r="J86" s="244"/>
      <c r="K86" s="244"/>
      <c r="L86" s="244"/>
      <c r="M86" s="244"/>
      <c r="N86" s="244"/>
      <c r="O86" s="187"/>
      <c r="P86" s="232"/>
      <c r="Q86" s="250"/>
      <c r="R86" s="235"/>
      <c r="S86" s="293"/>
      <c r="V86" s="238"/>
    </row>
    <row r="87" spans="1:26" ht="60.5" customHeight="1" thickBot="1" x14ac:dyDescent="0.4">
      <c r="A87" s="200"/>
      <c r="B87" s="242"/>
      <c r="C87" s="129" t="s">
        <v>369</v>
      </c>
      <c r="D87" s="108" t="s">
        <v>289</v>
      </c>
      <c r="E87" s="255"/>
      <c r="F87" s="242"/>
      <c r="G87" s="242"/>
      <c r="H87" s="242"/>
      <c r="I87" s="256"/>
      <c r="J87" s="256"/>
      <c r="K87" s="256"/>
      <c r="L87" s="256"/>
      <c r="M87" s="256"/>
      <c r="N87" s="256"/>
      <c r="O87" s="247"/>
      <c r="P87" s="248"/>
      <c r="Q87" s="251"/>
      <c r="R87" s="258"/>
      <c r="S87" s="293"/>
      <c r="V87" s="252"/>
    </row>
    <row r="88" spans="1:26" ht="1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31" t="s">
        <v>231</v>
      </c>
      <c r="J88" s="231" t="s">
        <v>231</v>
      </c>
      <c r="K88" s="231" t="s">
        <v>231</v>
      </c>
      <c r="L88" s="231" t="s">
        <v>231</v>
      </c>
      <c r="M88" s="231" t="s">
        <v>231</v>
      </c>
      <c r="N88" s="231"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32"/>
      <c r="J89" s="232"/>
      <c r="K89" s="232"/>
      <c r="L89" s="232"/>
      <c r="M89" s="232"/>
      <c r="N89" s="232"/>
      <c r="O89" s="187"/>
      <c r="P89" s="232"/>
      <c r="Q89" s="235"/>
      <c r="R89" s="235"/>
      <c r="S89" s="293"/>
      <c r="V89" s="238"/>
    </row>
    <row r="90" spans="1:26" x14ac:dyDescent="0.35">
      <c r="A90" s="201"/>
      <c r="B90" s="241"/>
      <c r="C90" s="131" t="s">
        <v>373</v>
      </c>
      <c r="D90" s="108" t="s">
        <v>289</v>
      </c>
      <c r="E90" s="254"/>
      <c r="F90" s="241"/>
      <c r="G90" s="241"/>
      <c r="H90" s="241"/>
      <c r="I90" s="232"/>
      <c r="J90" s="232"/>
      <c r="K90" s="232"/>
      <c r="L90" s="232"/>
      <c r="M90" s="232"/>
      <c r="N90" s="232"/>
      <c r="O90" s="187"/>
      <c r="P90" s="232"/>
      <c r="Q90" s="235"/>
      <c r="R90" s="235"/>
      <c r="S90" s="293"/>
      <c r="V90" s="238"/>
    </row>
    <row r="91" spans="1:26" ht="85" customHeight="1" thickBot="1" x14ac:dyDescent="0.4">
      <c r="A91" s="202"/>
      <c r="B91" s="242"/>
      <c r="C91" s="133" t="s">
        <v>374</v>
      </c>
      <c r="D91" s="143" t="s">
        <v>281</v>
      </c>
      <c r="E91" s="255"/>
      <c r="F91" s="242"/>
      <c r="G91" s="242"/>
      <c r="H91" s="242"/>
      <c r="I91" s="233"/>
      <c r="J91" s="233"/>
      <c r="K91" s="233"/>
      <c r="L91" s="233"/>
      <c r="M91" s="233"/>
      <c r="N91" s="233"/>
      <c r="O91" s="257"/>
      <c r="P91" s="233"/>
      <c r="Q91" s="236"/>
      <c r="R91" s="236"/>
      <c r="S91" s="293"/>
      <c r="V91" s="239"/>
      <c r="W91" s="120" t="str">
        <f>IF(N91='[4]Drop downs'!$G$2,B91&amp;": "&amp;O91&amp;""," ")</f>
        <v xml:space="preserve"> </v>
      </c>
      <c r="X91" s="120"/>
    </row>
    <row r="92" spans="1:26" x14ac:dyDescent="0.35">
      <c r="E92" s="156"/>
      <c r="F92" s="156"/>
      <c r="G92" s="156"/>
      <c r="H92" s="156"/>
      <c r="I92" s="156"/>
      <c r="J92" s="156"/>
      <c r="K92" s="156"/>
      <c r="L92" s="156"/>
      <c r="M92" s="156"/>
      <c r="N92" s="156"/>
      <c r="O92" s="156"/>
      <c r="P92" s="156"/>
      <c r="Q92" s="156"/>
      <c r="R92" s="156"/>
    </row>
    <row r="93" spans="1:26" x14ac:dyDescent="0.35">
      <c r="E93" s="156"/>
      <c r="F93" s="156"/>
      <c r="G93" s="156"/>
      <c r="H93" s="156"/>
      <c r="I93" s="156"/>
      <c r="J93" s="156"/>
      <c r="K93" s="156"/>
      <c r="L93" s="156"/>
      <c r="M93" s="156"/>
      <c r="N93" s="156"/>
      <c r="O93" s="156"/>
      <c r="P93" s="156"/>
      <c r="Q93" s="156"/>
      <c r="R93" s="156"/>
    </row>
    <row r="94" spans="1:26" s="111" customFormat="1" x14ac:dyDescent="0.35">
      <c r="A94"/>
      <c r="B94"/>
      <c r="C94"/>
      <c r="D94"/>
      <c r="E94" s="156"/>
      <c r="F94" s="156"/>
      <c r="G94" s="156"/>
      <c r="H94" s="156"/>
      <c r="I94" s="156"/>
      <c r="J94" s="156"/>
      <c r="K94" s="156"/>
      <c r="L94" s="156"/>
      <c r="M94" s="156"/>
      <c r="N94" s="156"/>
      <c r="O94" s="156"/>
      <c r="P94" s="156"/>
      <c r="Q94" s="156"/>
      <c r="R94" s="156"/>
      <c r="S94" s="155"/>
    </row>
  </sheetData>
  <sheetProtection algorithmName="SHA-512" hashValue="CY7L8LCyguXE4gSQNbnd3OPI0vg0NUIT9iNBi+rTd9iAfGSnoooW1e7CSq/mo59t8VIicvKCZMgY+PEWtK1ecQ==" saltValue="mWzvneXZeaYIoM2Q5pKE4w=="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O24:O31"/>
    <mergeCell ref="P24:P31"/>
    <mergeCell ref="Q24:Q31"/>
    <mergeCell ref="I10:R10"/>
    <mergeCell ref="A12:A21"/>
    <mergeCell ref="B12:B21"/>
    <mergeCell ref="E12:E21"/>
    <mergeCell ref="F12:F21"/>
    <mergeCell ref="G12:G21"/>
    <mergeCell ref="H12:H21"/>
    <mergeCell ref="O12:O21"/>
    <mergeCell ref="P12:P21"/>
    <mergeCell ref="Q12:Q21"/>
    <mergeCell ref="R12:R21"/>
    <mergeCell ref="R24:R31"/>
    <mergeCell ref="C1:D1"/>
    <mergeCell ref="C2:D2"/>
    <mergeCell ref="C3:D3"/>
    <mergeCell ref="C4:D4"/>
    <mergeCell ref="C5:D5"/>
    <mergeCell ref="C6:D6"/>
    <mergeCell ref="C7:D7"/>
    <mergeCell ref="C8:D8"/>
    <mergeCell ref="A10:C10"/>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M40:M45"/>
    <mergeCell ref="N40:N45"/>
    <mergeCell ref="A46:A50"/>
    <mergeCell ref="B46:B50"/>
    <mergeCell ref="E46:E50"/>
    <mergeCell ref="F46:F50"/>
    <mergeCell ref="G46:G50"/>
    <mergeCell ref="I40:I45"/>
    <mergeCell ref="J40:J45"/>
    <mergeCell ref="K40:K45"/>
    <mergeCell ref="L40:L45"/>
    <mergeCell ref="A40:A45"/>
    <mergeCell ref="B40:B45"/>
    <mergeCell ref="E40:E45"/>
    <mergeCell ref="F40:F45"/>
    <mergeCell ref="G40:G45"/>
    <mergeCell ref="H40:H45"/>
    <mergeCell ref="N46:N50"/>
    <mergeCell ref="O46:O50"/>
    <mergeCell ref="P46:P50"/>
    <mergeCell ref="R46:R50"/>
    <mergeCell ref="V46:V50"/>
    <mergeCell ref="H46:H50"/>
    <mergeCell ref="I46:I50"/>
    <mergeCell ref="J46:J50"/>
    <mergeCell ref="K46:K50"/>
    <mergeCell ref="L46:L50"/>
    <mergeCell ref="M46:M50"/>
    <mergeCell ref="Q46:Q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M58:M60"/>
    <mergeCell ref="N58:N60"/>
    <mergeCell ref="A61:A68"/>
    <mergeCell ref="B61:B68"/>
    <mergeCell ref="E61:E68"/>
    <mergeCell ref="F61:F68"/>
    <mergeCell ref="G61:G68"/>
    <mergeCell ref="I58:I60"/>
    <mergeCell ref="J58:J60"/>
    <mergeCell ref="K58:K60"/>
    <mergeCell ref="L58:L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1045" priority="7">
      <formula>$D12="No"</formula>
    </cfRule>
  </conditionalFormatting>
  <conditionalFormatting sqref="F12:F91">
    <cfRule type="cellIs" dxfId="1044" priority="10" operator="greaterThan">
      <formula>0</formula>
    </cfRule>
  </conditionalFormatting>
  <conditionalFormatting sqref="G12:G91">
    <cfRule type="cellIs" dxfId="1043" priority="9" operator="greaterThan">
      <formula>0</formula>
    </cfRule>
  </conditionalFormatting>
  <conditionalFormatting sqref="H12:H91">
    <cfRule type="cellIs" dxfId="1042" priority="8" operator="greaterThan">
      <formula>0</formula>
    </cfRule>
  </conditionalFormatting>
  <conditionalFormatting sqref="N12">
    <cfRule type="cellIs" dxfId="1041" priority="123" operator="equal">
      <formula>"Significant Positive"</formula>
    </cfRule>
    <cfRule type="cellIs" dxfId="1040" priority="122" operator="equal">
      <formula>"Minor Positive"</formula>
    </cfRule>
    <cfRule type="cellIs" dxfId="1039" priority="121" operator="equal">
      <formula>"Significant Negative"</formula>
    </cfRule>
    <cfRule type="cellIs" dxfId="1038" priority="120" operator="equal">
      <formula>"Minor Negative"</formula>
    </cfRule>
    <cfRule type="cellIs" dxfId="1037" priority="124" operator="equal">
      <formula>"Neutral"</formula>
    </cfRule>
  </conditionalFormatting>
  <conditionalFormatting sqref="N22">
    <cfRule type="cellIs" dxfId="1036" priority="109" operator="equal">
      <formula>"Significant Positive"</formula>
    </cfRule>
    <cfRule type="cellIs" dxfId="1035" priority="108" operator="equal">
      <formula>"Minor Positive"</formula>
    </cfRule>
    <cfRule type="cellIs" dxfId="1034" priority="107" operator="equal">
      <formula>"Neutral"</formula>
    </cfRule>
    <cfRule type="cellIs" dxfId="1033" priority="106" operator="equal">
      <formula>"Uncertain"</formula>
    </cfRule>
    <cfRule type="cellIs" dxfId="1032" priority="105" operator="equal">
      <formula>"Minor Negative"</formula>
    </cfRule>
    <cfRule type="cellIs" dxfId="1031" priority="104" operator="equal">
      <formula>"Significant Negative"</formula>
    </cfRule>
  </conditionalFormatting>
  <conditionalFormatting sqref="N24">
    <cfRule type="cellIs" dxfId="1030" priority="136" operator="equal">
      <formula>"Significant Positive"</formula>
    </cfRule>
    <cfRule type="cellIs" dxfId="1029" priority="131" operator="equal">
      <formula>"Significant Negative"</formula>
    </cfRule>
    <cfRule type="cellIs" dxfId="1028" priority="132" operator="equal">
      <formula>"Minor Negative"</formula>
    </cfRule>
    <cfRule type="cellIs" dxfId="1027" priority="133" operator="equal">
      <formula>"Uncertain"</formula>
    </cfRule>
    <cfRule type="cellIs" dxfId="1026" priority="134" operator="equal">
      <formula>"Neutral"</formula>
    </cfRule>
    <cfRule type="cellIs" dxfId="1025" priority="135" operator="equal">
      <formula>"Minor Positive"</formula>
    </cfRule>
  </conditionalFormatting>
  <conditionalFormatting sqref="N32">
    <cfRule type="cellIs" dxfId="1024" priority="98" operator="equal">
      <formula>"Significant Negative"</formula>
    </cfRule>
    <cfRule type="cellIs" dxfId="1023" priority="100" operator="equal">
      <formula>"Uncertain"</formula>
    </cfRule>
    <cfRule type="cellIs" dxfId="1022" priority="103" operator="equal">
      <formula>"Significant Positive"</formula>
    </cfRule>
    <cfRule type="cellIs" dxfId="1021" priority="102" operator="equal">
      <formula>"Minor Positive"</formula>
    </cfRule>
    <cfRule type="cellIs" dxfId="1020" priority="101" operator="equal">
      <formula>"Neutral"</formula>
    </cfRule>
    <cfRule type="cellIs" dxfId="1019" priority="99" operator="equal">
      <formula>"Minor Negative"</formula>
    </cfRule>
  </conditionalFormatting>
  <conditionalFormatting sqref="N40">
    <cfRule type="cellIs" dxfId="1018" priority="31" operator="equal">
      <formula>"Significant Positive"</formula>
    </cfRule>
    <cfRule type="cellIs" dxfId="1017" priority="26" operator="equal">
      <formula>"Significant Negative"</formula>
    </cfRule>
    <cfRule type="cellIs" dxfId="1016" priority="27" operator="equal">
      <formula>"Minor Negative"</formula>
    </cfRule>
    <cfRule type="cellIs" dxfId="1015" priority="28" operator="equal">
      <formula>"Uncertain"</formula>
    </cfRule>
    <cfRule type="cellIs" dxfId="1014" priority="29" operator="equal">
      <formula>"Neutral"</formula>
    </cfRule>
    <cfRule type="cellIs" dxfId="1013" priority="30" operator="equal">
      <formula>"Minor Positive"</formula>
    </cfRule>
  </conditionalFormatting>
  <conditionalFormatting sqref="N46">
    <cfRule type="cellIs" dxfId="1012" priority="96" operator="equal">
      <formula>"Minor Positive"</formula>
    </cfRule>
    <cfRule type="cellIs" dxfId="1011" priority="94" operator="equal">
      <formula>"Uncertain"</formula>
    </cfRule>
    <cfRule type="cellIs" dxfId="1010" priority="93" operator="equal">
      <formula>"Minor Negative"</formula>
    </cfRule>
    <cfRule type="cellIs" dxfId="1009" priority="92" operator="equal">
      <formula>"Significant Negative"</formula>
    </cfRule>
    <cfRule type="cellIs" dxfId="1008" priority="97" operator="equal">
      <formula>"Significant Positive"</formula>
    </cfRule>
    <cfRule type="cellIs" dxfId="1007" priority="95" operator="equal">
      <formula>"Neutral"</formula>
    </cfRule>
  </conditionalFormatting>
  <conditionalFormatting sqref="N51">
    <cfRule type="cellIs" dxfId="1006" priority="91" operator="equal">
      <formula>"Significant Positive"</formula>
    </cfRule>
    <cfRule type="cellIs" dxfId="1005" priority="90" operator="equal">
      <formula>"Minor Positive"</formula>
    </cfRule>
    <cfRule type="cellIs" dxfId="1004" priority="89" operator="equal">
      <formula>"Neutral"</formula>
    </cfRule>
    <cfRule type="cellIs" dxfId="1003" priority="88" operator="equal">
      <formula>"Uncertain"</formula>
    </cfRule>
    <cfRule type="cellIs" dxfId="1002" priority="86" operator="equal">
      <formula>"Significant Negative"</formula>
    </cfRule>
    <cfRule type="cellIs" dxfId="1001" priority="87" operator="equal">
      <formula>"Minor Negative"</formula>
    </cfRule>
  </conditionalFormatting>
  <conditionalFormatting sqref="N53">
    <cfRule type="cellIs" dxfId="1000" priority="33" operator="equal">
      <formula>"Minor Negative"</formula>
    </cfRule>
    <cfRule type="cellIs" dxfId="999" priority="34" operator="equal">
      <formula>"Uncertain"</formula>
    </cfRule>
    <cfRule type="cellIs" dxfId="998" priority="35" operator="equal">
      <formula>"Neutral"</formula>
    </cfRule>
    <cfRule type="cellIs" dxfId="997" priority="36" operator="equal">
      <formula>"Minor Positive"</formula>
    </cfRule>
    <cfRule type="cellIs" dxfId="996" priority="37" operator="equal">
      <formula>"Significant Positive"</formula>
    </cfRule>
    <cfRule type="cellIs" dxfId="995" priority="32" operator="equal">
      <formula>"Significant Negative"</formula>
    </cfRule>
  </conditionalFormatting>
  <conditionalFormatting sqref="N58">
    <cfRule type="cellIs" dxfId="994" priority="18" operator="equal">
      <formula>"Minor Positive"</formula>
    </cfRule>
    <cfRule type="cellIs" dxfId="993" priority="17" operator="equal">
      <formula>"Neutral"</formula>
    </cfRule>
    <cfRule type="cellIs" dxfId="992" priority="19" operator="equal">
      <formula>"Significant Positive"</formula>
    </cfRule>
    <cfRule type="cellIs" dxfId="991" priority="14" operator="equal">
      <formula>"Significant Negative"</formula>
    </cfRule>
    <cfRule type="cellIs" dxfId="990" priority="15" operator="equal">
      <formula>"Minor Negative"</formula>
    </cfRule>
    <cfRule type="cellIs" dxfId="989" priority="16" operator="equal">
      <formula>"Uncertain"</formula>
    </cfRule>
  </conditionalFormatting>
  <conditionalFormatting sqref="N61">
    <cfRule type="cellIs" dxfId="988" priority="73" operator="equal">
      <formula>"Significant Positive"</formula>
    </cfRule>
    <cfRule type="cellIs" dxfId="987" priority="68" operator="equal">
      <formula>"Significant Negative"</formula>
    </cfRule>
    <cfRule type="cellIs" dxfId="986" priority="69" operator="equal">
      <formula>"Minor Negative"</formula>
    </cfRule>
    <cfRule type="cellIs" dxfId="985" priority="70" operator="equal">
      <formula>"Uncertain"</formula>
    </cfRule>
    <cfRule type="cellIs" dxfId="984" priority="71" operator="equal">
      <formula>"Neutral"</formula>
    </cfRule>
    <cfRule type="cellIs" dxfId="983" priority="72" operator="equal">
      <formula>"Minor Positive"</formula>
    </cfRule>
  </conditionalFormatting>
  <conditionalFormatting sqref="N69">
    <cfRule type="cellIs" dxfId="982" priority="25" operator="equal">
      <formula>"Significant Positive"</formula>
    </cfRule>
    <cfRule type="cellIs" dxfId="981" priority="24" operator="equal">
      <formula>"Minor Positive"</formula>
    </cfRule>
    <cfRule type="cellIs" dxfId="980" priority="23" operator="equal">
      <formula>"Neutral"</formula>
    </cfRule>
    <cfRule type="cellIs" dxfId="979" priority="20" operator="equal">
      <formula>"Significant Negative"</formula>
    </cfRule>
    <cfRule type="cellIs" dxfId="978" priority="21" operator="equal">
      <formula>"Minor Negative"</formula>
    </cfRule>
    <cfRule type="cellIs" dxfId="977" priority="22" operator="equal">
      <formula>"Uncertain"</formula>
    </cfRule>
  </conditionalFormatting>
  <conditionalFormatting sqref="N76">
    <cfRule type="cellIs" dxfId="976" priority="49" operator="equal">
      <formula>"Significant Positive"</formula>
    </cfRule>
    <cfRule type="cellIs" dxfId="975" priority="48" operator="equal">
      <formula>"Minor Positive"</formula>
    </cfRule>
    <cfRule type="cellIs" dxfId="974" priority="47" operator="equal">
      <formula>"Neutral"</formula>
    </cfRule>
    <cfRule type="cellIs" dxfId="973" priority="46" operator="equal">
      <formula>"Uncertain"</formula>
    </cfRule>
    <cfRule type="cellIs" dxfId="972" priority="45" operator="equal">
      <formula>"Minor Negative"</formula>
    </cfRule>
    <cfRule type="cellIs" dxfId="971" priority="44" operator="equal">
      <formula>"Significant Negative"</formula>
    </cfRule>
  </conditionalFormatting>
  <conditionalFormatting sqref="N81">
    <cfRule type="cellIs" dxfId="970" priority="1" operator="equal">
      <formula>"Significant Negative"</formula>
    </cfRule>
    <cfRule type="cellIs" dxfId="969" priority="4" operator="equal">
      <formula>"Neutral"</formula>
    </cfRule>
    <cfRule type="cellIs" dxfId="968" priority="3" operator="equal">
      <formula>"Uncertain"</formula>
    </cfRule>
    <cfRule type="cellIs" dxfId="967" priority="2" operator="equal">
      <formula>"Minor Negative"</formula>
    </cfRule>
    <cfRule type="cellIs" dxfId="966" priority="6" operator="equal">
      <formula>"Significant Positive"</formula>
    </cfRule>
    <cfRule type="cellIs" dxfId="965" priority="5" operator="equal">
      <formula>"Minor Positive"</formula>
    </cfRule>
  </conditionalFormatting>
  <conditionalFormatting sqref="N88">
    <cfRule type="cellIs" dxfId="964" priority="52" operator="equal">
      <formula>"Uncertain"</formula>
    </cfRule>
    <cfRule type="cellIs" dxfId="963" priority="53" operator="equal">
      <formula>"Neutral"</formula>
    </cfRule>
    <cfRule type="cellIs" dxfId="962" priority="51" operator="equal">
      <formula>"Minor Negative"</formula>
    </cfRule>
    <cfRule type="cellIs" dxfId="961" priority="50" operator="equal">
      <formula>"Significant Negative"</formula>
    </cfRule>
    <cfRule type="cellIs" dxfId="960" priority="54" operator="equal">
      <formula>"Minor Positive"</formula>
    </cfRule>
    <cfRule type="cellIs" dxfId="959" priority="55" operator="equal">
      <formula>"Significant Positive"</formula>
    </cfRule>
  </conditionalFormatting>
  <dataValidations count="11">
    <dataValidation type="list" allowBlank="1" showInputMessage="1" showErrorMessage="1" sqref="M22:M39 M46:M91" xr:uid="{BC94854D-7669-49B5-8CA7-4519BFB8A1C7}">
      <formula1>"Permanent/Irreversible,Permanant/Reversible,Temporary/Irreversible,Temporary/Reversible,N/A"</formula1>
    </dataValidation>
    <dataValidation type="list" allowBlank="1" showInputMessage="1" showErrorMessage="1" sqref="P81:P91" xr:uid="{1E8B982C-1A39-4F24-9512-8D7A0F99072F}">
      <formula1>"Yes,No"</formula1>
    </dataValidation>
    <dataValidation type="list" allowBlank="1" showInputMessage="1" showErrorMessage="1" sqref="M40:M45" xr:uid="{2E26043F-95B8-44A4-8DCB-A0CC6B2C8217}">
      <formula1>"nt/Irreversible,Permenant/Reversible,Temporary/Irreversible,Temporary/Reversible,N/A"</formula1>
    </dataValidation>
    <dataValidation type="list" allowBlank="1" showInputMessage="1" showErrorMessage="1" sqref="D12:D91" xr:uid="{C45DA629-99B8-4FAE-BAEF-A62DE05744B3}">
      <formula1>"Yes, No"</formula1>
    </dataValidation>
    <dataValidation type="list" allowBlank="1" showInputMessage="1" showErrorMessage="1" sqref="N12 N88:N91 N22:N39 N46:N80" xr:uid="{38E28ABC-0D56-491D-A8DD-3B8A83FE5A5F}">
      <formula1>"Significant Positive,Minor Positive,Neutral,Uncertain,Minor Negative,Significant Negative"</formula1>
    </dataValidation>
    <dataValidation type="list" allowBlank="1" showInputMessage="1" showErrorMessage="1" sqref="M12" xr:uid="{F3E655E8-8215-4B39-A48C-2A8670E758C0}">
      <formula1>"Permenant/Irreversible,Permenant/Reversible,Temporary/Irreversible,Temporary/Reversible,N/A"</formula1>
    </dataValidation>
    <dataValidation type="list" allowBlank="1" showInputMessage="1" showErrorMessage="1" sqref="L12 L22:L91" xr:uid="{C08E6422-3B52-4349-85C1-1973D39CD86D}">
      <formula1>"Localised,District-wide,Regional,National,N/A"</formula1>
    </dataValidation>
    <dataValidation type="list" allowBlank="1" showInputMessage="1" showErrorMessage="1" sqref="K12 K22:K91" xr:uid="{B38279C0-CAC8-42ED-AC6C-539B5A07D0F6}">
      <formula1>"Short(&lt;5yrs),Short/Medium,Medium(10yrs),Medium/Long,Long(20+yrs),N/A"</formula1>
    </dataValidation>
    <dataValidation type="list" allowBlank="1" showInputMessage="1" showErrorMessage="1" sqref="J12 J22:J91" xr:uid="{597A04A5-0369-4EE8-8AD6-3F968F77CA3C}">
      <formula1>"Low,Medium,High,N/A"</formula1>
    </dataValidation>
    <dataValidation type="list" allowBlank="1" showInputMessage="1" showErrorMessage="1" sqref="I12:I91" xr:uid="{8668AE29-2430-4F4D-81C6-B379128AC448}">
      <formula1>"Direct,Indirect,N/A"</formula1>
    </dataValidation>
    <dataValidation type="list" allowBlank="1" showInputMessage="1" showErrorMessage="1" sqref="N81:N87" xr:uid="{7915A659-7167-49A6-AC6B-257A5D5F7A04}">
      <formula1>"Significant Positive,Minor Positive,Neutral,Uncertain,Minor Negative, Significant Negative"</formula1>
    </dataValidation>
  </dataValidations>
  <pageMargins left="0.7" right="0.7" top="0.75" bottom="0.75" header="0.3" footer="0.3"/>
  <pageSetup orientation="portrait" horizontalDpi="4294967293" verticalDpi="4294967293"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D5144-DAEB-40E5-A998-51A8C66C7AE8}">
  <sheetPr codeName="Sheet36"/>
  <dimension ref="A1:Z94"/>
  <sheetViews>
    <sheetView topLeftCell="C57" zoomScale="60" zoomScaleNormal="60" workbookViewId="0">
      <selection activeCell="O81" sqref="O81:O87"/>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23.81640625" customWidth="1"/>
    <col min="18" max="18" width="36.81640625" customWidth="1"/>
    <col min="19" max="19" width="29.8164062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298" t="s">
        <v>181</v>
      </c>
      <c r="D1" s="298"/>
      <c r="E1" s="137"/>
      <c r="F1" s="137"/>
      <c r="G1" s="137"/>
      <c r="H1" s="137"/>
      <c r="I1" s="112"/>
      <c r="J1" s="112"/>
      <c r="K1" s="112"/>
      <c r="M1" s="113"/>
      <c r="N1" s="113"/>
      <c r="O1" s="113"/>
    </row>
    <row r="2" spans="1:26" x14ac:dyDescent="0.35">
      <c r="A2" s="74" t="s">
        <v>24</v>
      </c>
      <c r="B2" s="114"/>
      <c r="C2" s="299" t="s">
        <v>471</v>
      </c>
      <c r="D2" s="299"/>
      <c r="E2" s="138"/>
      <c r="F2" s="138"/>
      <c r="G2" s="138"/>
      <c r="H2" s="138"/>
      <c r="M2" s="115"/>
      <c r="N2" s="115"/>
      <c r="O2" s="115"/>
    </row>
    <row r="3" spans="1:26" x14ac:dyDescent="0.35">
      <c r="A3" s="75" t="s">
        <v>25</v>
      </c>
      <c r="B3" s="116"/>
      <c r="C3" s="300" t="s">
        <v>472</v>
      </c>
      <c r="D3" s="300"/>
      <c r="E3" s="138"/>
      <c r="F3" s="138"/>
      <c r="G3" s="138"/>
      <c r="H3" s="138"/>
      <c r="M3" s="115"/>
      <c r="N3" s="115"/>
      <c r="O3" s="115"/>
    </row>
    <row r="4" spans="1:26" ht="17.25" customHeight="1" x14ac:dyDescent="0.35">
      <c r="A4" s="135" t="s">
        <v>26</v>
      </c>
      <c r="B4" s="136"/>
      <c r="C4" s="301" t="s">
        <v>648</v>
      </c>
      <c r="D4" s="301"/>
      <c r="E4" s="134"/>
      <c r="F4" s="134"/>
      <c r="G4" s="134"/>
      <c r="H4" s="134"/>
      <c r="M4" s="115"/>
      <c r="N4" s="115"/>
      <c r="O4" s="115"/>
    </row>
    <row r="5" spans="1:26" ht="17.25" customHeight="1" x14ac:dyDescent="0.35">
      <c r="A5" s="75" t="s">
        <v>27</v>
      </c>
      <c r="B5" s="136"/>
      <c r="C5" s="310">
        <v>0.38</v>
      </c>
      <c r="D5" s="311"/>
      <c r="E5" s="134"/>
      <c r="F5" s="134"/>
      <c r="G5" s="134"/>
      <c r="H5" s="134"/>
      <c r="M5" s="115"/>
      <c r="N5" s="115"/>
      <c r="O5" s="115"/>
    </row>
    <row r="6" spans="1:26" ht="50.15" customHeight="1" x14ac:dyDescent="0.35">
      <c r="A6" s="75" t="s">
        <v>28</v>
      </c>
      <c r="B6" s="136"/>
      <c r="C6" s="302" t="s">
        <v>649</v>
      </c>
      <c r="D6" s="303"/>
      <c r="E6" s="134"/>
      <c r="F6" s="134"/>
      <c r="G6" s="134"/>
      <c r="H6" s="134"/>
      <c r="M6" s="115"/>
      <c r="N6" s="115"/>
      <c r="O6" s="115"/>
    </row>
    <row r="7" spans="1:26" ht="17.25" customHeight="1" x14ac:dyDescent="0.35">
      <c r="A7" s="75" t="s">
        <v>29</v>
      </c>
      <c r="B7" s="136"/>
      <c r="C7" s="302" t="s">
        <v>270</v>
      </c>
      <c r="D7" s="303"/>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281</v>
      </c>
      <c r="E12" s="266" t="s">
        <v>281</v>
      </c>
      <c r="F12" s="260">
        <f ca="1">COUNTIFS(INDIRECT("RAG!$C$"&amp;$V12&amp;":$BB$"&amp;$V12),F$11,RAG!$C$3:$BB$3,$B12)</f>
        <v>1</v>
      </c>
      <c r="G12" s="279">
        <f ca="1">COUNTIFS(INDIRECT("RAG!$C$"&amp;$V12&amp;":$BB$"&amp;$V12),G$11,RAG!$C$3:$BB$3,$B12)</f>
        <v>0</v>
      </c>
      <c r="H12" s="279">
        <f ca="1">COUNTIFS(INDIRECT("RAG!$C$"&amp;$V12&amp;":$BB$"&amp;$V12),H$11,RAG!$C$3:$BB$3,$B12)</f>
        <v>2</v>
      </c>
      <c r="I12" s="295" t="s">
        <v>231</v>
      </c>
      <c r="J12" s="295" t="s">
        <v>231</v>
      </c>
      <c r="K12" s="295" t="s">
        <v>231</v>
      </c>
      <c r="L12" s="295" t="s">
        <v>231</v>
      </c>
      <c r="M12" s="295" t="s">
        <v>231</v>
      </c>
      <c r="N12" s="248" t="s">
        <v>263</v>
      </c>
      <c r="O12" s="246" t="s">
        <v>682</v>
      </c>
      <c r="P12" s="277" t="s">
        <v>289</v>
      </c>
      <c r="Q12" s="234" t="s">
        <v>580</v>
      </c>
      <c r="R12" s="249"/>
      <c r="S12" s="323"/>
      <c r="V12" s="237">
        <f>MATCH(C1, RAG!$B$1:B$56, 0)</f>
        <v>36</v>
      </c>
      <c r="Z12" t="str">
        <f>IF(R12&gt;0,B12&amp;":"&amp;R12&amp;"
","")</f>
        <v/>
      </c>
    </row>
    <row r="13" spans="1:26" x14ac:dyDescent="0.35">
      <c r="A13" s="197"/>
      <c r="B13" s="288"/>
      <c r="C13" s="108" t="s">
        <v>288</v>
      </c>
      <c r="D13" s="108" t="s">
        <v>289</v>
      </c>
      <c r="E13" s="266"/>
      <c r="F13" s="260"/>
      <c r="G13" s="260"/>
      <c r="H13" s="260"/>
      <c r="I13" s="296"/>
      <c r="J13" s="296"/>
      <c r="K13" s="296"/>
      <c r="L13" s="296"/>
      <c r="M13" s="296"/>
      <c r="N13" s="266"/>
      <c r="O13" s="187"/>
      <c r="P13" s="278"/>
      <c r="Q13" s="235"/>
      <c r="R13" s="250"/>
      <c r="S13" s="323"/>
      <c r="V13" s="238"/>
    </row>
    <row r="14" spans="1:26" x14ac:dyDescent="0.35">
      <c r="A14" s="197"/>
      <c r="B14" s="288"/>
      <c r="C14" s="108" t="s">
        <v>290</v>
      </c>
      <c r="D14" s="108" t="s">
        <v>289</v>
      </c>
      <c r="E14" s="266"/>
      <c r="F14" s="260"/>
      <c r="G14" s="260"/>
      <c r="H14" s="260"/>
      <c r="I14" s="296"/>
      <c r="J14" s="296"/>
      <c r="K14" s="296"/>
      <c r="L14" s="296"/>
      <c r="M14" s="296"/>
      <c r="N14" s="266"/>
      <c r="O14" s="187"/>
      <c r="P14" s="278"/>
      <c r="Q14" s="235"/>
      <c r="R14" s="250"/>
      <c r="S14" s="323"/>
      <c r="V14" s="238"/>
    </row>
    <row r="15" spans="1:26" x14ac:dyDescent="0.35">
      <c r="A15" s="197"/>
      <c r="B15" s="288"/>
      <c r="C15" s="108" t="s">
        <v>291</v>
      </c>
      <c r="D15" s="108" t="s">
        <v>289</v>
      </c>
      <c r="E15" s="266"/>
      <c r="F15" s="260"/>
      <c r="G15" s="260"/>
      <c r="H15" s="260"/>
      <c r="I15" s="296"/>
      <c r="J15" s="296"/>
      <c r="K15" s="296"/>
      <c r="L15" s="296"/>
      <c r="M15" s="296"/>
      <c r="N15" s="266"/>
      <c r="O15" s="187"/>
      <c r="P15" s="278"/>
      <c r="Q15" s="235"/>
      <c r="R15" s="250"/>
      <c r="S15" s="323"/>
      <c r="V15" s="238"/>
    </row>
    <row r="16" spans="1:26" ht="14.5" customHeight="1" x14ac:dyDescent="0.35">
      <c r="A16" s="197"/>
      <c r="B16" s="288"/>
      <c r="C16" s="108" t="s">
        <v>292</v>
      </c>
      <c r="D16" s="108" t="s">
        <v>281</v>
      </c>
      <c r="E16" s="266"/>
      <c r="F16" s="260"/>
      <c r="G16" s="260"/>
      <c r="H16" s="260"/>
      <c r="I16" s="296"/>
      <c r="J16" s="296"/>
      <c r="K16" s="296"/>
      <c r="L16" s="296"/>
      <c r="M16" s="296"/>
      <c r="N16" s="266"/>
      <c r="O16" s="187"/>
      <c r="P16" s="278"/>
      <c r="Q16" s="235"/>
      <c r="R16" s="250"/>
      <c r="S16" s="323"/>
      <c r="V16" s="238"/>
    </row>
    <row r="17" spans="1:26" x14ac:dyDescent="0.35">
      <c r="A17" s="197"/>
      <c r="B17" s="288"/>
      <c r="C17" s="108" t="s">
        <v>293</v>
      </c>
      <c r="D17" s="108" t="s">
        <v>281</v>
      </c>
      <c r="E17" s="266"/>
      <c r="F17" s="260"/>
      <c r="G17" s="260"/>
      <c r="H17" s="260"/>
      <c r="I17" s="296"/>
      <c r="J17" s="296"/>
      <c r="K17" s="296"/>
      <c r="L17" s="296"/>
      <c r="M17" s="296"/>
      <c r="N17" s="266"/>
      <c r="O17" s="187"/>
      <c r="P17" s="278"/>
      <c r="Q17" s="235"/>
      <c r="R17" s="250"/>
      <c r="S17" s="323"/>
      <c r="V17" s="238"/>
    </row>
    <row r="18" spans="1:26" ht="14.5" customHeight="1" x14ac:dyDescent="0.35">
      <c r="A18" s="197"/>
      <c r="B18" s="288"/>
      <c r="C18" s="108" t="s">
        <v>294</v>
      </c>
      <c r="D18" s="108" t="s">
        <v>281</v>
      </c>
      <c r="E18" s="266"/>
      <c r="F18" s="260"/>
      <c r="G18" s="260"/>
      <c r="H18" s="260"/>
      <c r="I18" s="296"/>
      <c r="J18" s="296"/>
      <c r="K18" s="296"/>
      <c r="L18" s="296"/>
      <c r="M18" s="296"/>
      <c r="N18" s="266"/>
      <c r="O18" s="187"/>
      <c r="P18" s="278"/>
      <c r="Q18" s="235"/>
      <c r="R18" s="250"/>
      <c r="S18" s="323"/>
      <c r="V18" s="238"/>
    </row>
    <row r="19" spans="1:26" x14ac:dyDescent="0.35">
      <c r="A19" s="197"/>
      <c r="B19" s="288"/>
      <c r="C19" s="108" t="s">
        <v>295</v>
      </c>
      <c r="D19" s="108" t="s">
        <v>289</v>
      </c>
      <c r="E19" s="266"/>
      <c r="F19" s="260"/>
      <c r="G19" s="260"/>
      <c r="H19" s="260"/>
      <c r="I19" s="296"/>
      <c r="J19" s="296"/>
      <c r="K19" s="296"/>
      <c r="L19" s="296"/>
      <c r="M19" s="296"/>
      <c r="N19" s="266"/>
      <c r="O19" s="187"/>
      <c r="P19" s="278"/>
      <c r="Q19" s="235"/>
      <c r="R19" s="250"/>
      <c r="S19" s="323"/>
      <c r="V19" s="238"/>
    </row>
    <row r="20" spans="1:26" ht="29" x14ac:dyDescent="0.35">
      <c r="A20" s="197"/>
      <c r="B20" s="288"/>
      <c r="C20" s="108" t="s">
        <v>296</v>
      </c>
      <c r="D20" s="108" t="s">
        <v>289</v>
      </c>
      <c r="E20" s="266"/>
      <c r="F20" s="260"/>
      <c r="G20" s="260"/>
      <c r="H20" s="260"/>
      <c r="I20" s="296"/>
      <c r="J20" s="296"/>
      <c r="K20" s="296"/>
      <c r="L20" s="296"/>
      <c r="M20" s="296"/>
      <c r="N20" s="266"/>
      <c r="O20" s="187"/>
      <c r="P20" s="278"/>
      <c r="Q20" s="235"/>
      <c r="R20" s="250"/>
      <c r="S20" s="323"/>
      <c r="V20" s="238"/>
    </row>
    <row r="21" spans="1:26" ht="15" thickBot="1" x14ac:dyDescent="0.4">
      <c r="A21" s="198"/>
      <c r="B21" s="289"/>
      <c r="C21" s="121" t="s">
        <v>297</v>
      </c>
      <c r="D21" s="108" t="s">
        <v>289</v>
      </c>
      <c r="E21" s="267"/>
      <c r="F21" s="261"/>
      <c r="G21" s="261"/>
      <c r="H21" s="261"/>
      <c r="I21" s="297"/>
      <c r="J21" s="297"/>
      <c r="K21" s="297"/>
      <c r="L21" s="297"/>
      <c r="M21" s="297"/>
      <c r="N21" s="267"/>
      <c r="O21" s="247"/>
      <c r="P21" s="279"/>
      <c r="Q21" s="258"/>
      <c r="R21" s="251"/>
      <c r="S21" s="323"/>
      <c r="V21" s="252"/>
    </row>
    <row r="22" spans="1:26" ht="39" customHeight="1" x14ac:dyDescent="0.35">
      <c r="A22" s="199" t="s">
        <v>71</v>
      </c>
      <c r="B22" s="240" t="s">
        <v>96</v>
      </c>
      <c r="C22" s="119" t="s">
        <v>298</v>
      </c>
      <c r="D22" s="119" t="s">
        <v>281</v>
      </c>
      <c r="E22" s="265" t="s">
        <v>281</v>
      </c>
      <c r="F22" s="259">
        <f ca="1">COUNTIFS(INDIRECT("RAG!$C$"&amp;$V12&amp;":$BB$"&amp;$V12),F$11,RAG!$C$3:$BB$3,$B22)</f>
        <v>2</v>
      </c>
      <c r="G22" s="259">
        <f ca="1">COUNTIFS(INDIRECT("RAG!$C$"&amp;$V12&amp;":$BB$"&amp;$V12),G$11,RAG!$C$3:$BB$3,$B22)</f>
        <v>0</v>
      </c>
      <c r="H22" s="259">
        <f ca="1">COUNTIFS(INDIRECT("RAG!$C$"&amp;$V12&amp;":$BB$"&amp;$V12),H$11,RAG!$C$3:$BB$3,$B22)</f>
        <v>0</v>
      </c>
      <c r="I22" s="295" t="s">
        <v>231</v>
      </c>
      <c r="J22" s="265" t="s">
        <v>231</v>
      </c>
      <c r="K22" s="265" t="s">
        <v>231</v>
      </c>
      <c r="L22" s="265" t="s">
        <v>231</v>
      </c>
      <c r="M22" s="265" t="s">
        <v>231</v>
      </c>
      <c r="N22" s="231" t="s">
        <v>263</v>
      </c>
      <c r="O22" s="246" t="s">
        <v>683</v>
      </c>
      <c r="P22" s="231" t="s">
        <v>289</v>
      </c>
      <c r="Q22" s="234" t="s">
        <v>580</v>
      </c>
      <c r="R22" s="249"/>
      <c r="S22" s="293"/>
      <c r="V22" s="237"/>
      <c r="Z22" t="str">
        <f>IF(R22&gt;0,B22&amp;":"&amp;R22&amp;"
","")</f>
        <v/>
      </c>
    </row>
    <row r="23" spans="1:26" ht="71.150000000000006" customHeight="1" thickBot="1" x14ac:dyDescent="0.4">
      <c r="A23" s="200"/>
      <c r="B23" s="242"/>
      <c r="C23" s="121" t="s">
        <v>301</v>
      </c>
      <c r="D23" s="108" t="s">
        <v>289</v>
      </c>
      <c r="E23" s="267"/>
      <c r="F23" s="261"/>
      <c r="G23" s="261"/>
      <c r="H23" s="261"/>
      <c r="I23" s="296"/>
      <c r="J23" s="267"/>
      <c r="K23" s="267"/>
      <c r="L23" s="267"/>
      <c r="M23" s="267"/>
      <c r="N23" s="248"/>
      <c r="O23" s="247"/>
      <c r="P23" s="248"/>
      <c r="Q23" s="258"/>
      <c r="R23" s="251"/>
      <c r="S23" s="293"/>
      <c r="V23" s="252"/>
    </row>
    <row r="24" spans="1:26" ht="72.5" x14ac:dyDescent="0.35">
      <c r="A24" s="196" t="s">
        <v>72</v>
      </c>
      <c r="B24" s="240" t="s">
        <v>97</v>
      </c>
      <c r="C24" s="122" t="s">
        <v>302</v>
      </c>
      <c r="D24" s="119" t="s">
        <v>281</v>
      </c>
      <c r="E24" s="253" t="s">
        <v>281</v>
      </c>
      <c r="F24" s="240">
        <f ca="1">COUNTIFS(INDIRECT("RAG!$C$"&amp;$V12&amp;":$BB$"&amp;$V12),F$11,RAG!$C$3:$BB$3,$B24)</f>
        <v>1</v>
      </c>
      <c r="G24" s="240">
        <f ca="1">COUNTIFS(INDIRECT("RAG!$C$"&amp;$V12&amp;":$BB$"&amp;$V12),G$11,RAG!$C$3:$BB$3,$B24)</f>
        <v>1</v>
      </c>
      <c r="H24" s="240">
        <f ca="1">COUNTIFS(INDIRECT("RAG!$C$"&amp;$V12&amp;":$BB$"&amp;$V12),H$11,RAG!$C$3:$BB$3,$B24)</f>
        <v>4</v>
      </c>
      <c r="I24" s="231" t="s">
        <v>282</v>
      </c>
      <c r="J24" s="231" t="s">
        <v>335</v>
      </c>
      <c r="K24" s="231" t="s">
        <v>284</v>
      </c>
      <c r="L24" s="231" t="s">
        <v>285</v>
      </c>
      <c r="M24" s="231" t="s">
        <v>286</v>
      </c>
      <c r="N24" s="231" t="s">
        <v>261</v>
      </c>
      <c r="O24" s="246" t="s">
        <v>880</v>
      </c>
      <c r="P24" s="277" t="s">
        <v>281</v>
      </c>
      <c r="Q24" s="234"/>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32"/>
      <c r="J25" s="232"/>
      <c r="K25" s="232"/>
      <c r="L25" s="232"/>
      <c r="M25" s="232"/>
      <c r="N25" s="232"/>
      <c r="O25" s="187"/>
      <c r="P25" s="278"/>
      <c r="Q25" s="235"/>
      <c r="R25" s="235"/>
      <c r="S25" s="293"/>
      <c r="V25" s="238"/>
    </row>
    <row r="26" spans="1:26" x14ac:dyDescent="0.35">
      <c r="A26" s="197"/>
      <c r="B26" s="241"/>
      <c r="C26" s="81" t="s">
        <v>304</v>
      </c>
      <c r="D26" s="108" t="s">
        <v>281</v>
      </c>
      <c r="E26" s="254"/>
      <c r="F26" s="241"/>
      <c r="G26" s="241"/>
      <c r="H26" s="241"/>
      <c r="I26" s="232"/>
      <c r="J26" s="232"/>
      <c r="K26" s="232"/>
      <c r="L26" s="232"/>
      <c r="M26" s="232"/>
      <c r="N26" s="232"/>
      <c r="O26" s="187"/>
      <c r="P26" s="278"/>
      <c r="Q26" s="235"/>
      <c r="R26" s="235"/>
      <c r="S26" s="293"/>
      <c r="V26" s="238"/>
    </row>
    <row r="27" spans="1:26" x14ac:dyDescent="0.35">
      <c r="A27" s="197"/>
      <c r="B27" s="241"/>
      <c r="C27" s="81" t="s">
        <v>305</v>
      </c>
      <c r="D27" s="108" t="s">
        <v>289</v>
      </c>
      <c r="E27" s="254"/>
      <c r="F27" s="241"/>
      <c r="G27" s="241"/>
      <c r="H27" s="241"/>
      <c r="I27" s="232"/>
      <c r="J27" s="232"/>
      <c r="K27" s="232"/>
      <c r="L27" s="232"/>
      <c r="M27" s="232"/>
      <c r="N27" s="232"/>
      <c r="O27" s="187"/>
      <c r="P27" s="278"/>
      <c r="Q27" s="235"/>
      <c r="R27" s="235"/>
      <c r="S27" s="293"/>
      <c r="V27" s="238"/>
    </row>
    <row r="28" spans="1:26" x14ac:dyDescent="0.35">
      <c r="A28" s="197"/>
      <c r="B28" s="241"/>
      <c r="C28" s="81" t="s">
        <v>306</v>
      </c>
      <c r="D28" s="108" t="s">
        <v>289</v>
      </c>
      <c r="E28" s="254"/>
      <c r="F28" s="241"/>
      <c r="G28" s="241"/>
      <c r="H28" s="241"/>
      <c r="I28" s="232"/>
      <c r="J28" s="232"/>
      <c r="K28" s="232"/>
      <c r="L28" s="232"/>
      <c r="M28" s="232"/>
      <c r="N28" s="232"/>
      <c r="O28" s="187"/>
      <c r="P28" s="278"/>
      <c r="Q28" s="235"/>
      <c r="R28" s="235"/>
      <c r="S28" s="293"/>
      <c r="V28" s="238"/>
    </row>
    <row r="29" spans="1:26" ht="29.15" customHeight="1" x14ac:dyDescent="0.35">
      <c r="A29" s="197"/>
      <c r="B29" s="241"/>
      <c r="C29" s="81" t="s">
        <v>307</v>
      </c>
      <c r="D29" s="108" t="s">
        <v>289</v>
      </c>
      <c r="E29" s="254"/>
      <c r="F29" s="241"/>
      <c r="G29" s="241"/>
      <c r="H29" s="241"/>
      <c r="I29" s="232"/>
      <c r="J29" s="232"/>
      <c r="K29" s="232"/>
      <c r="L29" s="232"/>
      <c r="M29" s="232"/>
      <c r="N29" s="232"/>
      <c r="O29" s="187"/>
      <c r="P29" s="278"/>
      <c r="Q29" s="235"/>
      <c r="R29" s="235"/>
      <c r="S29" s="293"/>
      <c r="V29" s="238"/>
    </row>
    <row r="30" spans="1:26" x14ac:dyDescent="0.35">
      <c r="A30" s="197"/>
      <c r="B30" s="241"/>
      <c r="C30" s="81" t="s">
        <v>308</v>
      </c>
      <c r="D30" s="108" t="s">
        <v>289</v>
      </c>
      <c r="E30" s="254"/>
      <c r="F30" s="241"/>
      <c r="G30" s="241"/>
      <c r="H30" s="241"/>
      <c r="I30" s="232"/>
      <c r="J30" s="232"/>
      <c r="K30" s="232"/>
      <c r="L30" s="232"/>
      <c r="M30" s="232"/>
      <c r="N30" s="232"/>
      <c r="O30" s="187"/>
      <c r="P30" s="278"/>
      <c r="Q30" s="235"/>
      <c r="R30" s="235"/>
      <c r="S30" s="293"/>
      <c r="V30" s="238"/>
    </row>
    <row r="31" spans="1:26" ht="29.5" thickBot="1" x14ac:dyDescent="0.4">
      <c r="A31" s="198"/>
      <c r="B31" s="242"/>
      <c r="C31" s="123" t="s">
        <v>309</v>
      </c>
      <c r="D31" s="108" t="s">
        <v>289</v>
      </c>
      <c r="E31" s="255"/>
      <c r="F31" s="242"/>
      <c r="G31" s="242"/>
      <c r="H31" s="242"/>
      <c r="I31" s="248"/>
      <c r="J31" s="248"/>
      <c r="K31" s="248"/>
      <c r="L31" s="248"/>
      <c r="M31" s="248"/>
      <c r="N31" s="248"/>
      <c r="O31" s="247"/>
      <c r="P31" s="279"/>
      <c r="Q31" s="258"/>
      <c r="R31" s="258"/>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0</v>
      </c>
      <c r="H32" s="240">
        <f ca="1">COUNTIFS(INDIRECT("RAG!$C$"&amp;$V12&amp;":$BB$"&amp;$V12),H$11,RAG!$C$3:$BB$3,$B32)</f>
        <v>4</v>
      </c>
      <c r="I32" s="231" t="s">
        <v>282</v>
      </c>
      <c r="J32" s="231" t="s">
        <v>335</v>
      </c>
      <c r="K32" s="231" t="s">
        <v>284</v>
      </c>
      <c r="L32" s="231" t="s">
        <v>285</v>
      </c>
      <c r="M32" s="231" t="s">
        <v>286</v>
      </c>
      <c r="N32" s="231" t="s">
        <v>261</v>
      </c>
      <c r="O32" s="246" t="s">
        <v>473</v>
      </c>
      <c r="P32" s="277" t="s">
        <v>281</v>
      </c>
      <c r="Q32" s="249"/>
      <c r="R32" s="249"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32"/>
      <c r="J33" s="232"/>
      <c r="K33" s="232"/>
      <c r="L33" s="232"/>
      <c r="M33" s="232"/>
      <c r="N33" s="232"/>
      <c r="O33" s="187"/>
      <c r="P33" s="278"/>
      <c r="Q33" s="250"/>
      <c r="R33" s="250"/>
      <c r="S33" s="293"/>
      <c r="V33" s="238"/>
    </row>
    <row r="34" spans="1:26" x14ac:dyDescent="0.35">
      <c r="A34" s="197"/>
      <c r="B34" s="241"/>
      <c r="C34" s="125" t="s">
        <v>314</v>
      </c>
      <c r="D34" s="108" t="s">
        <v>281</v>
      </c>
      <c r="E34" s="254"/>
      <c r="F34" s="241"/>
      <c r="G34" s="241"/>
      <c r="H34" s="241"/>
      <c r="I34" s="232"/>
      <c r="J34" s="232"/>
      <c r="K34" s="232"/>
      <c r="L34" s="232"/>
      <c r="M34" s="232"/>
      <c r="N34" s="232"/>
      <c r="O34" s="187"/>
      <c r="P34" s="278"/>
      <c r="Q34" s="250"/>
      <c r="R34" s="250"/>
      <c r="S34" s="293"/>
      <c r="V34" s="238"/>
    </row>
    <row r="35" spans="1:26" ht="30" customHeight="1" x14ac:dyDescent="0.35">
      <c r="A35" s="197"/>
      <c r="B35" s="241"/>
      <c r="C35" s="125" t="s">
        <v>315</v>
      </c>
      <c r="D35" s="108" t="s">
        <v>289</v>
      </c>
      <c r="E35" s="254"/>
      <c r="F35" s="241"/>
      <c r="G35" s="241"/>
      <c r="H35" s="241"/>
      <c r="I35" s="232"/>
      <c r="J35" s="232"/>
      <c r="K35" s="232"/>
      <c r="L35" s="232"/>
      <c r="M35" s="232"/>
      <c r="N35" s="232"/>
      <c r="O35" s="187"/>
      <c r="P35" s="278"/>
      <c r="Q35" s="250"/>
      <c r="R35" s="250"/>
      <c r="S35" s="293"/>
      <c r="V35" s="238"/>
    </row>
    <row r="36" spans="1:26" x14ac:dyDescent="0.35">
      <c r="A36" s="197"/>
      <c r="B36" s="241"/>
      <c r="C36" s="125" t="s">
        <v>316</v>
      </c>
      <c r="D36" s="108" t="s">
        <v>281</v>
      </c>
      <c r="E36" s="254"/>
      <c r="F36" s="241"/>
      <c r="G36" s="241"/>
      <c r="H36" s="241"/>
      <c r="I36" s="232"/>
      <c r="J36" s="232"/>
      <c r="K36" s="232"/>
      <c r="L36" s="232"/>
      <c r="M36" s="232"/>
      <c r="N36" s="232"/>
      <c r="O36" s="187"/>
      <c r="P36" s="278"/>
      <c r="Q36" s="250"/>
      <c r="R36" s="250"/>
      <c r="S36" s="293"/>
      <c r="V36" s="238"/>
    </row>
    <row r="37" spans="1:26" x14ac:dyDescent="0.35">
      <c r="A37" s="197"/>
      <c r="B37" s="241"/>
      <c r="C37" s="125" t="s">
        <v>317</v>
      </c>
      <c r="D37" s="108" t="s">
        <v>289</v>
      </c>
      <c r="E37" s="254"/>
      <c r="F37" s="241"/>
      <c r="G37" s="241"/>
      <c r="H37" s="241"/>
      <c r="I37" s="232"/>
      <c r="J37" s="232"/>
      <c r="K37" s="232"/>
      <c r="L37" s="232"/>
      <c r="M37" s="232"/>
      <c r="N37" s="232"/>
      <c r="O37" s="187"/>
      <c r="P37" s="278"/>
      <c r="Q37" s="250"/>
      <c r="R37" s="250"/>
      <c r="S37" s="293"/>
      <c r="V37" s="238"/>
    </row>
    <row r="38" spans="1:26" x14ac:dyDescent="0.35">
      <c r="A38" s="197"/>
      <c r="B38" s="241"/>
      <c r="C38" s="125" t="s">
        <v>318</v>
      </c>
      <c r="D38" s="108" t="s">
        <v>289</v>
      </c>
      <c r="E38" s="254"/>
      <c r="F38" s="241"/>
      <c r="G38" s="241"/>
      <c r="H38" s="241"/>
      <c r="I38" s="232"/>
      <c r="J38" s="232"/>
      <c r="K38" s="232"/>
      <c r="L38" s="232"/>
      <c r="M38" s="232"/>
      <c r="N38" s="232"/>
      <c r="O38" s="187"/>
      <c r="P38" s="278"/>
      <c r="Q38" s="250"/>
      <c r="R38" s="250"/>
      <c r="S38" s="293"/>
      <c r="V38" s="238"/>
    </row>
    <row r="39" spans="1:26" ht="15" thickBot="1" x14ac:dyDescent="0.4">
      <c r="A39" s="198"/>
      <c r="B39" s="242"/>
      <c r="C39" s="126" t="s">
        <v>319</v>
      </c>
      <c r="D39" s="108" t="s">
        <v>289</v>
      </c>
      <c r="E39" s="255"/>
      <c r="F39" s="242"/>
      <c r="G39" s="242"/>
      <c r="H39" s="242"/>
      <c r="I39" s="248"/>
      <c r="J39" s="248"/>
      <c r="K39" s="248"/>
      <c r="L39" s="248"/>
      <c r="M39" s="248"/>
      <c r="N39" s="248"/>
      <c r="O39" s="247"/>
      <c r="P39" s="279"/>
      <c r="Q39" s="251"/>
      <c r="R39" s="251"/>
      <c r="S39" s="293"/>
      <c r="V39" s="252"/>
    </row>
    <row r="40" spans="1:26" ht="14.5" customHeight="1" x14ac:dyDescent="0.35">
      <c r="A40" s="196" t="s">
        <v>77</v>
      </c>
      <c r="B40" s="240" t="s">
        <v>99</v>
      </c>
      <c r="C40" s="122" t="s">
        <v>320</v>
      </c>
      <c r="D40" s="119" t="s">
        <v>281</v>
      </c>
      <c r="E40" s="253" t="s">
        <v>281</v>
      </c>
      <c r="F40" s="240">
        <f ca="1">COUNTIFS(INDIRECT("RAG!$C$"&amp;$V12&amp;":$BB$"&amp;$V12),F$11,RAG!$C$3:$BB$3,$B40)</f>
        <v>0</v>
      </c>
      <c r="G40" s="240">
        <f ca="1">COUNTIFS(INDIRECT("RAG!$C$"&amp;$V12&amp;":$BB$"&amp;$V12),G$11,RAG!$C$3:$BB$3,$B40)</f>
        <v>1</v>
      </c>
      <c r="H40" s="240">
        <f ca="1">COUNTIFS(INDIRECT("RAG!$C$"&amp;$V12&amp;":$BB$"&amp;$V12),H$11,RAG!$C$3:$BB$3,$B40)</f>
        <v>1</v>
      </c>
      <c r="I40" s="231" t="s">
        <v>282</v>
      </c>
      <c r="J40" s="231" t="s">
        <v>283</v>
      </c>
      <c r="K40" s="231" t="s">
        <v>321</v>
      </c>
      <c r="L40" s="231" t="s">
        <v>285</v>
      </c>
      <c r="M40" s="231" t="s">
        <v>286</v>
      </c>
      <c r="N40" s="231" t="s">
        <v>261</v>
      </c>
      <c r="O40" s="246" t="s">
        <v>881</v>
      </c>
      <c r="P40" s="231" t="s">
        <v>281</v>
      </c>
      <c r="Q40" s="249"/>
      <c r="R40" s="234" t="s">
        <v>757</v>
      </c>
      <c r="S40" s="293"/>
      <c r="V40" s="237"/>
      <c r="Z40" t="str">
        <f>IF(R40&gt;0,B40&amp;":"&amp;R40&amp;"
","")</f>
        <v xml:space="preserve">IIA5:Local Plan Policy HO5 Genuinely Affordable Housing requires sites over 10 units to provide 35-50% affordable housing, where possible.
</v>
      </c>
    </row>
    <row r="41" spans="1:26" ht="29" x14ac:dyDescent="0.35">
      <c r="A41" s="197"/>
      <c r="B41" s="241"/>
      <c r="C41" s="81" t="s">
        <v>322</v>
      </c>
      <c r="D41" s="108" t="s">
        <v>289</v>
      </c>
      <c r="E41" s="254"/>
      <c r="F41" s="241"/>
      <c r="G41" s="241"/>
      <c r="H41" s="241"/>
      <c r="I41" s="232"/>
      <c r="J41" s="232"/>
      <c r="K41" s="232"/>
      <c r="L41" s="232"/>
      <c r="M41" s="232"/>
      <c r="N41" s="232"/>
      <c r="O41" s="187"/>
      <c r="P41" s="232"/>
      <c r="Q41" s="250"/>
      <c r="R41" s="235"/>
      <c r="S41" s="293"/>
      <c r="V41" s="238"/>
    </row>
    <row r="42" spans="1:26" x14ac:dyDescent="0.35">
      <c r="A42" s="197"/>
      <c r="B42" s="241"/>
      <c r="C42" s="81" t="s">
        <v>323</v>
      </c>
      <c r="D42" s="108" t="s">
        <v>281</v>
      </c>
      <c r="E42" s="254"/>
      <c r="F42" s="241"/>
      <c r="G42" s="241"/>
      <c r="H42" s="241"/>
      <c r="I42" s="232"/>
      <c r="J42" s="232"/>
      <c r="K42" s="232"/>
      <c r="L42" s="232"/>
      <c r="M42" s="232"/>
      <c r="N42" s="232"/>
      <c r="O42" s="187"/>
      <c r="P42" s="232"/>
      <c r="Q42" s="250"/>
      <c r="R42" s="235"/>
      <c r="S42" s="293"/>
      <c r="V42" s="238"/>
    </row>
    <row r="43" spans="1:26" ht="29" x14ac:dyDescent="0.35">
      <c r="A43" s="197"/>
      <c r="B43" s="241"/>
      <c r="C43" s="81" t="s">
        <v>324</v>
      </c>
      <c r="D43" s="108" t="s">
        <v>289</v>
      </c>
      <c r="E43" s="254"/>
      <c r="F43" s="241"/>
      <c r="G43" s="241"/>
      <c r="H43" s="241"/>
      <c r="I43" s="232"/>
      <c r="J43" s="232"/>
      <c r="K43" s="232"/>
      <c r="L43" s="232"/>
      <c r="M43" s="232"/>
      <c r="N43" s="232"/>
      <c r="O43" s="187"/>
      <c r="P43" s="232"/>
      <c r="Q43" s="250"/>
      <c r="R43" s="235"/>
      <c r="S43" s="293"/>
      <c r="V43" s="238"/>
    </row>
    <row r="44" spans="1:26" ht="43.5" x14ac:dyDescent="0.35">
      <c r="A44" s="197"/>
      <c r="B44" s="241"/>
      <c r="C44" s="81" t="s">
        <v>325</v>
      </c>
      <c r="D44" s="108" t="s">
        <v>289</v>
      </c>
      <c r="E44" s="254"/>
      <c r="F44" s="241"/>
      <c r="G44" s="241"/>
      <c r="H44" s="241"/>
      <c r="I44" s="232"/>
      <c r="J44" s="232"/>
      <c r="K44" s="232"/>
      <c r="L44" s="232"/>
      <c r="M44" s="232"/>
      <c r="N44" s="232"/>
      <c r="O44" s="187"/>
      <c r="P44" s="232"/>
      <c r="Q44" s="250"/>
      <c r="R44" s="235"/>
      <c r="S44" s="293"/>
      <c r="V44" s="238"/>
    </row>
    <row r="45" spans="1:26" ht="29.5" thickBot="1" x14ac:dyDescent="0.4">
      <c r="A45" s="198"/>
      <c r="B45" s="242"/>
      <c r="C45" s="123" t="s">
        <v>326</v>
      </c>
      <c r="D45" s="108" t="s">
        <v>289</v>
      </c>
      <c r="E45" s="255"/>
      <c r="F45" s="242"/>
      <c r="G45" s="242"/>
      <c r="H45" s="242"/>
      <c r="I45" s="248"/>
      <c r="J45" s="248"/>
      <c r="K45" s="248"/>
      <c r="L45" s="248"/>
      <c r="M45" s="248"/>
      <c r="N45" s="248"/>
      <c r="O45" s="247"/>
      <c r="P45" s="248"/>
      <c r="Q45" s="251"/>
      <c r="R45" s="258"/>
      <c r="S45" s="293"/>
      <c r="V45" s="252"/>
    </row>
    <row r="46" spans="1:26" ht="29" x14ac:dyDescent="0.35">
      <c r="A46" s="196" t="s">
        <v>80</v>
      </c>
      <c r="B46" s="240" t="s">
        <v>100</v>
      </c>
      <c r="C46" s="122" t="s">
        <v>327</v>
      </c>
      <c r="D46" s="119" t="s">
        <v>281</v>
      </c>
      <c r="E46" s="253" t="s">
        <v>281</v>
      </c>
      <c r="F46" s="240">
        <f ca="1">COUNTIFS(INDIRECT("RAG!$C$"&amp;$V12&amp;":$BB$"&amp;$V12),F$11,RAG!$C$3:$BB$3,$B46)</f>
        <v>2</v>
      </c>
      <c r="G46" s="240">
        <f ca="1">COUNTIFS(INDIRECT("RAG!$C$"&amp;$V12&amp;":$BB$"&amp;$V12),G$11,RAG!$C$3:$BB$3,$B46)</f>
        <v>0</v>
      </c>
      <c r="H46" s="240">
        <f ca="1">COUNTIFS(INDIRECT("RAG!$C$"&amp;$V12&amp;":$BB$"&amp;$V12),H$11,RAG!$C$3:$BB$3,$B46)</f>
        <v>5</v>
      </c>
      <c r="I46" s="231" t="s">
        <v>282</v>
      </c>
      <c r="J46" s="231" t="s">
        <v>335</v>
      </c>
      <c r="K46" s="231" t="s">
        <v>284</v>
      </c>
      <c r="L46" s="231" t="s">
        <v>285</v>
      </c>
      <c r="M46" s="231" t="s">
        <v>286</v>
      </c>
      <c r="N46" s="231" t="s">
        <v>261</v>
      </c>
      <c r="O46" s="246" t="s">
        <v>723</v>
      </c>
      <c r="P46" s="277" t="s">
        <v>281</v>
      </c>
      <c r="Q46" s="234"/>
      <c r="R46" s="234" t="s">
        <v>312</v>
      </c>
      <c r="S46" s="292"/>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54"/>
      <c r="F47" s="241"/>
      <c r="G47" s="241"/>
      <c r="H47" s="241"/>
      <c r="I47" s="232"/>
      <c r="J47" s="232"/>
      <c r="K47" s="232"/>
      <c r="L47" s="232"/>
      <c r="M47" s="232"/>
      <c r="N47" s="232"/>
      <c r="O47" s="187"/>
      <c r="P47" s="278"/>
      <c r="Q47" s="235"/>
      <c r="R47" s="235"/>
      <c r="S47" s="292"/>
      <c r="V47" s="238"/>
    </row>
    <row r="48" spans="1:26" x14ac:dyDescent="0.35">
      <c r="A48" s="197"/>
      <c r="B48" s="241"/>
      <c r="C48" s="81" t="s">
        <v>329</v>
      </c>
      <c r="D48" s="108" t="s">
        <v>281</v>
      </c>
      <c r="E48" s="254"/>
      <c r="F48" s="241"/>
      <c r="G48" s="241"/>
      <c r="H48" s="241"/>
      <c r="I48" s="232"/>
      <c r="J48" s="232"/>
      <c r="K48" s="232"/>
      <c r="L48" s="232"/>
      <c r="M48" s="232"/>
      <c r="N48" s="232"/>
      <c r="O48" s="187"/>
      <c r="P48" s="278"/>
      <c r="Q48" s="235"/>
      <c r="R48" s="235"/>
      <c r="S48" s="292"/>
      <c r="V48" s="238"/>
    </row>
    <row r="49" spans="1:26" ht="14.5" customHeight="1" x14ac:dyDescent="0.35">
      <c r="A49" s="197"/>
      <c r="B49" s="241"/>
      <c r="C49" s="81" t="s">
        <v>330</v>
      </c>
      <c r="D49" s="108" t="s">
        <v>289</v>
      </c>
      <c r="E49" s="254"/>
      <c r="F49" s="241"/>
      <c r="G49" s="241"/>
      <c r="H49" s="241"/>
      <c r="I49" s="232"/>
      <c r="J49" s="232"/>
      <c r="K49" s="232"/>
      <c r="L49" s="232"/>
      <c r="M49" s="232"/>
      <c r="N49" s="232"/>
      <c r="O49" s="187"/>
      <c r="P49" s="278"/>
      <c r="Q49" s="235"/>
      <c r="R49" s="235"/>
      <c r="S49" s="292"/>
      <c r="V49" s="238"/>
    </row>
    <row r="50" spans="1:26" ht="102" customHeight="1" thickBot="1" x14ac:dyDescent="0.4">
      <c r="A50" s="198"/>
      <c r="B50" s="242"/>
      <c r="C50" s="123" t="s">
        <v>331</v>
      </c>
      <c r="D50" s="108" t="s">
        <v>289</v>
      </c>
      <c r="E50" s="255"/>
      <c r="F50" s="242"/>
      <c r="G50" s="242"/>
      <c r="H50" s="242"/>
      <c r="I50" s="248"/>
      <c r="J50" s="248"/>
      <c r="K50" s="248"/>
      <c r="L50" s="248"/>
      <c r="M50" s="248"/>
      <c r="N50" s="248"/>
      <c r="O50" s="247"/>
      <c r="P50" s="279"/>
      <c r="Q50" s="258"/>
      <c r="R50" s="258"/>
      <c r="S50" s="292"/>
      <c r="V50" s="252"/>
    </row>
    <row r="51" spans="1:26" ht="43.5" customHeight="1" x14ac:dyDescent="0.35">
      <c r="A51" s="196" t="s">
        <v>81</v>
      </c>
      <c r="B51" s="240" t="s">
        <v>101</v>
      </c>
      <c r="C51" s="122" t="s">
        <v>332</v>
      </c>
      <c r="D51" s="119" t="s">
        <v>281</v>
      </c>
      <c r="E51" s="253" t="s">
        <v>281</v>
      </c>
      <c r="F51" s="240">
        <f ca="1">COUNTIFS(INDIRECT("RAG!$C$"&amp;$V12&amp;":$BB$"&amp;$V12),F$11,RAG!$C$3:$BB$3,$B51)</f>
        <v>1</v>
      </c>
      <c r="G51" s="240">
        <f ca="1">COUNTIFS(INDIRECT("RAG!$C$"&amp;$V12&amp;":$BB$"&amp;$V12),G$11,RAG!$C$3:$BB$3,$B51)</f>
        <v>0</v>
      </c>
      <c r="H51" s="240">
        <f ca="1">COUNTIFS(INDIRECT("RAG!$C$"&amp;$V12&amp;":$BB$"&amp;$V12),H$11,RAG!$C$3:$BB$3,$B51)</f>
        <v>3</v>
      </c>
      <c r="I51" s="265" t="s">
        <v>231</v>
      </c>
      <c r="J51" s="265" t="s">
        <v>231</v>
      </c>
      <c r="K51" s="265" t="s">
        <v>231</v>
      </c>
      <c r="L51" s="265" t="s">
        <v>231</v>
      </c>
      <c r="M51" s="265" t="s">
        <v>231</v>
      </c>
      <c r="N51" s="265" t="s">
        <v>262</v>
      </c>
      <c r="O51" s="246" t="s">
        <v>837</v>
      </c>
      <c r="P51" s="265" t="s">
        <v>289</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73.5" customHeight="1" thickBot="1" x14ac:dyDescent="0.4">
      <c r="A52" s="198"/>
      <c r="B52" s="242"/>
      <c r="C52" s="123" t="s">
        <v>333</v>
      </c>
      <c r="D52" s="108" t="s">
        <v>281</v>
      </c>
      <c r="E52" s="255"/>
      <c r="F52" s="242"/>
      <c r="G52" s="242"/>
      <c r="H52" s="242"/>
      <c r="I52" s="267"/>
      <c r="J52" s="267"/>
      <c r="K52" s="267"/>
      <c r="L52" s="267"/>
      <c r="M52" s="267"/>
      <c r="N52" s="267"/>
      <c r="O52" s="264"/>
      <c r="P52" s="267"/>
      <c r="Q52" s="258"/>
      <c r="R52" s="258"/>
      <c r="S52" s="293"/>
      <c r="V52" s="252"/>
    </row>
    <row r="53" spans="1:26" ht="29" x14ac:dyDescent="0.35">
      <c r="A53" s="196" t="s">
        <v>83</v>
      </c>
      <c r="B53" s="240" t="s">
        <v>102</v>
      </c>
      <c r="C53" s="119" t="s">
        <v>334</v>
      </c>
      <c r="D53" s="119" t="s">
        <v>289</v>
      </c>
      <c r="E53" s="265" t="s">
        <v>281</v>
      </c>
      <c r="F53" s="259">
        <f ca="1">COUNTIFS(INDIRECT("RAG!$C$"&amp;$V12&amp;":$BB$"&amp;$V12),F$11,RAG!$C$3:$BB$3,$B53)</f>
        <v>0</v>
      </c>
      <c r="G53" s="259">
        <f ca="1">COUNTIFS(INDIRECT("RAG!$C$"&amp;$V12&amp;":$BB$"&amp;$V12),G$11,RAG!$C$3:$BB$3,$B53)</f>
        <v>1</v>
      </c>
      <c r="H53" s="259">
        <f ca="1">COUNTIFS(INDIRECT("RAG!$C$"&amp;$V12&amp;":$BB$"&amp;$V12),H$11,RAG!$C$3:$BB$3,$B53)</f>
        <v>0</v>
      </c>
      <c r="I53" s="231" t="s">
        <v>282</v>
      </c>
      <c r="J53" s="231" t="s">
        <v>335</v>
      </c>
      <c r="K53" s="231" t="s">
        <v>284</v>
      </c>
      <c r="L53" s="231" t="s">
        <v>285</v>
      </c>
      <c r="M53" s="231" t="s">
        <v>286</v>
      </c>
      <c r="N53" s="231" t="s">
        <v>261</v>
      </c>
      <c r="O53" s="246" t="s">
        <v>530</v>
      </c>
      <c r="P53" s="231" t="s">
        <v>289</v>
      </c>
      <c r="Q53" s="249"/>
      <c r="R53" s="234" t="s">
        <v>525</v>
      </c>
      <c r="S53" s="294"/>
      <c r="V53" s="237"/>
      <c r="Z53" t="str">
        <f>IF(R53&gt;0,B53&amp;":"&amp;R53&amp;"
","")</f>
        <v xml:space="preserve">IIA8:Local Plan Policy CN2: Energy Infrastructure requires electric vehicle charging to be provided on site, if car parking is proposed.
</v>
      </c>
    </row>
    <row r="54" spans="1:26" x14ac:dyDescent="0.35">
      <c r="A54" s="197"/>
      <c r="B54" s="241"/>
      <c r="C54" s="108" t="s">
        <v>336</v>
      </c>
      <c r="D54" s="108" t="s">
        <v>281</v>
      </c>
      <c r="E54" s="266"/>
      <c r="F54" s="260"/>
      <c r="G54" s="260"/>
      <c r="H54" s="260"/>
      <c r="I54" s="232"/>
      <c r="J54" s="232"/>
      <c r="K54" s="232"/>
      <c r="L54" s="232"/>
      <c r="M54" s="232"/>
      <c r="N54" s="232"/>
      <c r="O54" s="187"/>
      <c r="P54" s="232"/>
      <c r="Q54" s="250"/>
      <c r="R54" s="235"/>
      <c r="S54" s="294"/>
      <c r="V54" s="238"/>
    </row>
    <row r="55" spans="1:26" x14ac:dyDescent="0.35">
      <c r="A55" s="197"/>
      <c r="B55" s="241"/>
      <c r="C55" s="127" t="s">
        <v>337</v>
      </c>
      <c r="D55" s="108" t="s">
        <v>289</v>
      </c>
      <c r="E55" s="266"/>
      <c r="F55" s="260"/>
      <c r="G55" s="260"/>
      <c r="H55" s="260"/>
      <c r="I55" s="232"/>
      <c r="J55" s="232"/>
      <c r="K55" s="232"/>
      <c r="L55" s="232"/>
      <c r="M55" s="232"/>
      <c r="N55" s="232"/>
      <c r="O55" s="187"/>
      <c r="P55" s="232"/>
      <c r="Q55" s="250"/>
      <c r="R55" s="235"/>
      <c r="S55" s="294"/>
      <c r="V55" s="238"/>
    </row>
    <row r="56" spans="1:26" x14ac:dyDescent="0.35">
      <c r="A56" s="197"/>
      <c r="B56" s="241"/>
      <c r="C56" s="108" t="s">
        <v>338</v>
      </c>
      <c r="D56" s="108" t="s">
        <v>289</v>
      </c>
      <c r="E56" s="266"/>
      <c r="F56" s="260"/>
      <c r="G56" s="260"/>
      <c r="H56" s="260"/>
      <c r="I56" s="232"/>
      <c r="J56" s="232"/>
      <c r="K56" s="232"/>
      <c r="L56" s="232"/>
      <c r="M56" s="232"/>
      <c r="N56" s="232"/>
      <c r="O56" s="187"/>
      <c r="P56" s="232"/>
      <c r="Q56" s="250"/>
      <c r="R56" s="235"/>
      <c r="S56" s="294"/>
      <c r="V56" s="238"/>
    </row>
    <row r="57" spans="1:26" ht="112" customHeight="1" thickBot="1" x14ac:dyDescent="0.4">
      <c r="A57" s="198"/>
      <c r="B57" s="242"/>
      <c r="C57" s="121" t="s">
        <v>339</v>
      </c>
      <c r="D57" s="108" t="s">
        <v>281</v>
      </c>
      <c r="E57" s="267"/>
      <c r="F57" s="261"/>
      <c r="G57" s="261"/>
      <c r="H57" s="261"/>
      <c r="I57" s="248"/>
      <c r="J57" s="248"/>
      <c r="K57" s="248"/>
      <c r="L57" s="248"/>
      <c r="M57" s="248"/>
      <c r="N57" s="248"/>
      <c r="O57" s="247"/>
      <c r="P57" s="248"/>
      <c r="Q57" s="251"/>
      <c r="R57" s="258"/>
      <c r="S57" s="294"/>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1</v>
      </c>
      <c r="H58" s="259">
        <f ca="1">COUNTIFS(INDIRECT("RAG!$C$"&amp;$V12&amp;":$BB$"&amp;$V12),H$11,RAG!$C$3:$BB$3,$B58)</f>
        <v>1</v>
      </c>
      <c r="I58" s="231" t="s">
        <v>282</v>
      </c>
      <c r="J58" s="231" t="s">
        <v>335</v>
      </c>
      <c r="K58" s="231" t="s">
        <v>284</v>
      </c>
      <c r="L58" s="231" t="s">
        <v>285</v>
      </c>
      <c r="M58" s="231" t="s">
        <v>286</v>
      </c>
      <c r="N58" s="231" t="s">
        <v>261</v>
      </c>
      <c r="O58" s="246" t="s">
        <v>830</v>
      </c>
      <c r="P58" s="231" t="s">
        <v>289</v>
      </c>
      <c r="Q58" s="249"/>
      <c r="R58" s="234" t="s">
        <v>524</v>
      </c>
      <c r="S58" s="293"/>
      <c r="V58" s="237"/>
      <c r="Z58" t="str">
        <f>IF(R58&gt;0,B58&amp;":"&amp;R58&amp;"
","")</f>
        <v xml:space="preserve">IIA9:Local Plan Policy CN4: Sustainable Drainage requires sites to incorporate natural flood risk solutions, such as SUDs.
</v>
      </c>
    </row>
    <row r="59" spans="1:26" ht="14.5" customHeight="1" x14ac:dyDescent="0.35">
      <c r="A59" s="197"/>
      <c r="B59" s="241"/>
      <c r="C59" s="109" t="s">
        <v>341</v>
      </c>
      <c r="D59" s="108" t="s">
        <v>289</v>
      </c>
      <c r="E59" s="266"/>
      <c r="F59" s="260"/>
      <c r="G59" s="260"/>
      <c r="H59" s="260"/>
      <c r="I59" s="232"/>
      <c r="J59" s="232"/>
      <c r="K59" s="232"/>
      <c r="L59" s="232"/>
      <c r="M59" s="232"/>
      <c r="N59" s="232"/>
      <c r="O59" s="187"/>
      <c r="P59" s="232"/>
      <c r="Q59" s="250"/>
      <c r="R59" s="235"/>
      <c r="S59" s="293"/>
      <c r="V59" s="238"/>
    </row>
    <row r="60" spans="1:26" ht="29.5" thickBot="1" x14ac:dyDescent="0.4">
      <c r="A60" s="198"/>
      <c r="B60" s="242"/>
      <c r="C60" s="129" t="s">
        <v>342</v>
      </c>
      <c r="D60" s="108" t="s">
        <v>289</v>
      </c>
      <c r="E60" s="267"/>
      <c r="F60" s="261"/>
      <c r="G60" s="261"/>
      <c r="H60" s="261"/>
      <c r="I60" s="248"/>
      <c r="J60" s="248"/>
      <c r="K60" s="248"/>
      <c r="L60" s="248"/>
      <c r="M60" s="248"/>
      <c r="N60" s="248"/>
      <c r="O60" s="247"/>
      <c r="P60" s="248"/>
      <c r="Q60" s="251"/>
      <c r="R60" s="258"/>
      <c r="S60" s="293"/>
      <c r="V60" s="252"/>
    </row>
    <row r="61" spans="1:26" ht="14.5" customHeight="1" x14ac:dyDescent="0.35">
      <c r="A61" s="196" t="s">
        <v>85</v>
      </c>
      <c r="B61" s="240" t="s">
        <v>104</v>
      </c>
      <c r="C61" s="119" t="s">
        <v>343</v>
      </c>
      <c r="D61" s="119" t="s">
        <v>281</v>
      </c>
      <c r="E61" s="265" t="s">
        <v>281</v>
      </c>
      <c r="F61" s="259">
        <f ca="1">COUNTIFS(INDIRECT("RAG!$C$"&amp;$V12&amp;":$BB$"&amp;$V12),F$11,RAG!$C$3:$BB$3,$B61)</f>
        <v>0</v>
      </c>
      <c r="G61" s="259">
        <f ca="1">COUNTIFS(INDIRECT("RAG!$C$"&amp;$V12&amp;":$BB$"&amp;$V12),G$11,RAG!$C$3:$BB$3,$B61)</f>
        <v>0</v>
      </c>
      <c r="H61" s="259">
        <f ca="1">COUNTIFS(INDIRECT("RAG!$C$"&amp;$V12&amp;":$BB$"&amp;$V12),H$11,RAG!$C$3:$BB$3,$B61)</f>
        <v>5</v>
      </c>
      <c r="I61" s="231" t="s">
        <v>282</v>
      </c>
      <c r="J61" s="231" t="s">
        <v>335</v>
      </c>
      <c r="K61" s="231" t="s">
        <v>284</v>
      </c>
      <c r="L61" s="231" t="s">
        <v>285</v>
      </c>
      <c r="M61" s="231" t="s">
        <v>286</v>
      </c>
      <c r="N61" s="231" t="s">
        <v>261</v>
      </c>
      <c r="O61" s="246" t="s">
        <v>667</v>
      </c>
      <c r="P61" s="231" t="s">
        <v>289</v>
      </c>
      <c r="Q61" s="271"/>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32"/>
      <c r="J62" s="232"/>
      <c r="K62" s="232"/>
      <c r="L62" s="232"/>
      <c r="M62" s="232"/>
      <c r="N62" s="232"/>
      <c r="O62" s="187"/>
      <c r="P62" s="232"/>
      <c r="Q62" s="272"/>
      <c r="R62" s="272"/>
      <c r="S62" s="293"/>
      <c r="V62" s="275"/>
    </row>
    <row r="63" spans="1:26" x14ac:dyDescent="0.35">
      <c r="A63" s="197"/>
      <c r="B63" s="241"/>
      <c r="C63" s="108" t="s">
        <v>345</v>
      </c>
      <c r="D63" s="108" t="s">
        <v>281</v>
      </c>
      <c r="E63" s="266"/>
      <c r="F63" s="260"/>
      <c r="G63" s="260"/>
      <c r="H63" s="260"/>
      <c r="I63" s="232"/>
      <c r="J63" s="232"/>
      <c r="K63" s="232"/>
      <c r="L63" s="232"/>
      <c r="M63" s="232"/>
      <c r="N63" s="232"/>
      <c r="O63" s="187"/>
      <c r="P63" s="232"/>
      <c r="Q63" s="272"/>
      <c r="R63" s="272"/>
      <c r="S63" s="293"/>
      <c r="V63" s="275"/>
    </row>
    <row r="64" spans="1:26" x14ac:dyDescent="0.35">
      <c r="A64" s="197"/>
      <c r="B64" s="241"/>
      <c r="C64" s="108" t="s">
        <v>346</v>
      </c>
      <c r="D64" s="108" t="s">
        <v>281</v>
      </c>
      <c r="E64" s="266"/>
      <c r="F64" s="260"/>
      <c r="G64" s="260"/>
      <c r="H64" s="260"/>
      <c r="I64" s="232"/>
      <c r="J64" s="232"/>
      <c r="K64" s="232"/>
      <c r="L64" s="232"/>
      <c r="M64" s="232"/>
      <c r="N64" s="232"/>
      <c r="O64" s="187"/>
      <c r="P64" s="232"/>
      <c r="Q64" s="272"/>
      <c r="R64" s="272"/>
      <c r="S64" s="293"/>
      <c r="V64" s="275"/>
    </row>
    <row r="65" spans="1:26" x14ac:dyDescent="0.35">
      <c r="A65" s="197"/>
      <c r="B65" s="241"/>
      <c r="C65" s="108" t="s">
        <v>347</v>
      </c>
      <c r="D65" s="108" t="s">
        <v>289</v>
      </c>
      <c r="E65" s="266"/>
      <c r="F65" s="260"/>
      <c r="G65" s="260"/>
      <c r="H65" s="260"/>
      <c r="I65" s="232"/>
      <c r="J65" s="232"/>
      <c r="K65" s="232"/>
      <c r="L65" s="232"/>
      <c r="M65" s="232"/>
      <c r="N65" s="232"/>
      <c r="O65" s="187"/>
      <c r="P65" s="232"/>
      <c r="Q65" s="272"/>
      <c r="R65" s="272"/>
      <c r="S65" s="293"/>
      <c r="V65" s="275"/>
    </row>
    <row r="66" spans="1:26" x14ac:dyDescent="0.35">
      <c r="A66" s="197"/>
      <c r="B66" s="241"/>
      <c r="C66" s="108" t="s">
        <v>348</v>
      </c>
      <c r="D66" s="108" t="s">
        <v>289</v>
      </c>
      <c r="E66" s="266"/>
      <c r="F66" s="260"/>
      <c r="G66" s="260"/>
      <c r="H66" s="260"/>
      <c r="I66" s="232"/>
      <c r="J66" s="232"/>
      <c r="K66" s="232"/>
      <c r="L66" s="232"/>
      <c r="M66" s="232"/>
      <c r="N66" s="232"/>
      <c r="O66" s="187"/>
      <c r="P66" s="232"/>
      <c r="Q66" s="272"/>
      <c r="R66" s="272"/>
      <c r="S66" s="293"/>
      <c r="V66" s="275"/>
    </row>
    <row r="67" spans="1:26" ht="29" x14ac:dyDescent="0.35">
      <c r="A67" s="197"/>
      <c r="B67" s="241"/>
      <c r="C67" s="108" t="s">
        <v>349</v>
      </c>
      <c r="D67" s="108" t="s">
        <v>289</v>
      </c>
      <c r="E67" s="266"/>
      <c r="F67" s="260"/>
      <c r="G67" s="260"/>
      <c r="H67" s="260"/>
      <c r="I67" s="232"/>
      <c r="J67" s="232"/>
      <c r="K67" s="232"/>
      <c r="L67" s="232"/>
      <c r="M67" s="232"/>
      <c r="N67" s="232"/>
      <c r="O67" s="187"/>
      <c r="P67" s="232"/>
      <c r="Q67" s="272"/>
      <c r="R67" s="272"/>
      <c r="S67" s="293"/>
      <c r="V67" s="275"/>
    </row>
    <row r="68" spans="1:26" ht="95.5" customHeight="1" thickBot="1" x14ac:dyDescent="0.4">
      <c r="A68" s="198"/>
      <c r="B68" s="242"/>
      <c r="C68" s="121" t="s">
        <v>350</v>
      </c>
      <c r="D68" s="108" t="s">
        <v>281</v>
      </c>
      <c r="E68" s="267"/>
      <c r="F68" s="261"/>
      <c r="G68" s="261"/>
      <c r="H68" s="261"/>
      <c r="I68" s="248"/>
      <c r="J68" s="248"/>
      <c r="K68" s="248"/>
      <c r="L68" s="248"/>
      <c r="M68" s="248"/>
      <c r="N68" s="248"/>
      <c r="O68" s="247"/>
      <c r="P68" s="248"/>
      <c r="Q68" s="273"/>
      <c r="R68" s="273"/>
      <c r="S68" s="293"/>
      <c r="V68" s="276"/>
    </row>
    <row r="69" spans="1:26" ht="14.5" customHeight="1" x14ac:dyDescent="0.35">
      <c r="A69" s="196" t="s">
        <v>599</v>
      </c>
      <c r="B69" s="240" t="s">
        <v>105</v>
      </c>
      <c r="C69" s="124" t="s">
        <v>738</v>
      </c>
      <c r="D69" s="119" t="s">
        <v>281</v>
      </c>
      <c r="E69" s="265" t="s">
        <v>281</v>
      </c>
      <c r="F69" s="259">
        <f ca="1">COUNTIFS(INDIRECT("RAG!$C$"&amp;$V12&amp;":$BB$"&amp;$V12),F$11,RAG!$C$3:$BB$3,$B69)</f>
        <v>0</v>
      </c>
      <c r="G69" s="259">
        <f ca="1">COUNTIFS(INDIRECT("RAG!$C$"&amp;$V12&amp;":$BB$"&amp;$V12),G$11,RAG!$C$3:$BB$3,$B69)</f>
        <v>0</v>
      </c>
      <c r="H69" s="259">
        <f ca="1">COUNTIFS(INDIRECT("RAG!$C$"&amp;$V12&amp;":$BB$"&amp;$V12),H$11,RAG!$C$3:$BB$3,$B69)</f>
        <v>6</v>
      </c>
      <c r="I69" s="231" t="s">
        <v>282</v>
      </c>
      <c r="J69" s="231" t="s">
        <v>335</v>
      </c>
      <c r="K69" s="231" t="s">
        <v>284</v>
      </c>
      <c r="L69" s="231" t="s">
        <v>285</v>
      </c>
      <c r="M69" s="231" t="s">
        <v>286</v>
      </c>
      <c r="N69" s="231" t="s">
        <v>261</v>
      </c>
      <c r="O69" s="262" t="s">
        <v>561</v>
      </c>
      <c r="P69" s="231" t="s">
        <v>289</v>
      </c>
      <c r="Q69" s="249"/>
      <c r="R69" s="249"/>
      <c r="S69" s="292"/>
      <c r="V69" s="237"/>
      <c r="Z69" t="str">
        <f>IF(R69&gt;0,B69&amp;":"&amp;R69&amp;"
","")</f>
        <v/>
      </c>
    </row>
    <row r="70" spans="1:26" x14ac:dyDescent="0.35">
      <c r="A70" s="197"/>
      <c r="B70" s="241"/>
      <c r="C70" s="125" t="s">
        <v>352</v>
      </c>
      <c r="D70" s="108" t="s">
        <v>281</v>
      </c>
      <c r="E70" s="266"/>
      <c r="F70" s="260"/>
      <c r="G70" s="260"/>
      <c r="H70" s="260"/>
      <c r="I70" s="232"/>
      <c r="J70" s="232"/>
      <c r="K70" s="232"/>
      <c r="L70" s="232"/>
      <c r="M70" s="232"/>
      <c r="N70" s="232"/>
      <c r="O70" s="263"/>
      <c r="P70" s="232"/>
      <c r="Q70" s="250"/>
      <c r="R70" s="250"/>
      <c r="S70" s="292"/>
      <c r="V70" s="238"/>
    </row>
    <row r="71" spans="1:26" ht="29" x14ac:dyDescent="0.35">
      <c r="A71" s="197"/>
      <c r="B71" s="241"/>
      <c r="C71" s="125" t="s">
        <v>353</v>
      </c>
      <c r="D71" s="108" t="s">
        <v>289</v>
      </c>
      <c r="E71" s="266"/>
      <c r="F71" s="260"/>
      <c r="G71" s="260"/>
      <c r="H71" s="260"/>
      <c r="I71" s="232"/>
      <c r="J71" s="232"/>
      <c r="K71" s="232"/>
      <c r="L71" s="232"/>
      <c r="M71" s="232"/>
      <c r="N71" s="232"/>
      <c r="O71" s="263"/>
      <c r="P71" s="232"/>
      <c r="Q71" s="250"/>
      <c r="R71" s="250"/>
      <c r="S71" s="292"/>
      <c r="V71" s="238"/>
    </row>
    <row r="72" spans="1:26" x14ac:dyDescent="0.35">
      <c r="A72" s="197"/>
      <c r="B72" s="241"/>
      <c r="C72" s="125" t="s">
        <v>354</v>
      </c>
      <c r="D72" s="108" t="s">
        <v>289</v>
      </c>
      <c r="E72" s="266"/>
      <c r="F72" s="260"/>
      <c r="G72" s="260"/>
      <c r="H72" s="260"/>
      <c r="I72" s="232"/>
      <c r="J72" s="232"/>
      <c r="K72" s="232"/>
      <c r="L72" s="232"/>
      <c r="M72" s="232"/>
      <c r="N72" s="232"/>
      <c r="O72" s="263"/>
      <c r="P72" s="232"/>
      <c r="Q72" s="250"/>
      <c r="R72" s="250"/>
      <c r="S72" s="292"/>
      <c r="V72" s="238"/>
    </row>
    <row r="73" spans="1:26" x14ac:dyDescent="0.35">
      <c r="A73" s="197"/>
      <c r="B73" s="241"/>
      <c r="C73" s="125" t="s">
        <v>739</v>
      </c>
      <c r="D73" s="108" t="s">
        <v>289</v>
      </c>
      <c r="E73" s="266"/>
      <c r="F73" s="260"/>
      <c r="G73" s="260"/>
      <c r="H73" s="260"/>
      <c r="I73" s="232"/>
      <c r="J73" s="232"/>
      <c r="K73" s="232"/>
      <c r="L73" s="232"/>
      <c r="M73" s="232"/>
      <c r="N73" s="232"/>
      <c r="O73" s="263"/>
      <c r="P73" s="232"/>
      <c r="Q73" s="250"/>
      <c r="R73" s="250"/>
      <c r="S73" s="292"/>
      <c r="V73" s="238"/>
    </row>
    <row r="74" spans="1:26" x14ac:dyDescent="0.35">
      <c r="A74" s="197"/>
      <c r="B74" s="241"/>
      <c r="C74" s="125" t="s">
        <v>355</v>
      </c>
      <c r="D74" s="108" t="s">
        <v>289</v>
      </c>
      <c r="E74" s="266"/>
      <c r="F74" s="260"/>
      <c r="G74" s="260"/>
      <c r="H74" s="260"/>
      <c r="I74" s="232"/>
      <c r="J74" s="232"/>
      <c r="K74" s="232"/>
      <c r="L74" s="232"/>
      <c r="M74" s="232"/>
      <c r="N74" s="232"/>
      <c r="O74" s="263"/>
      <c r="P74" s="232"/>
      <c r="Q74" s="250"/>
      <c r="R74" s="250"/>
      <c r="S74" s="292"/>
      <c r="V74" s="238"/>
    </row>
    <row r="75" spans="1:26" ht="15" thickBot="1" x14ac:dyDescent="0.4">
      <c r="A75" s="198"/>
      <c r="B75" s="242"/>
      <c r="C75" s="126" t="s">
        <v>356</v>
      </c>
      <c r="D75" s="108" t="s">
        <v>289</v>
      </c>
      <c r="E75" s="267"/>
      <c r="F75" s="261"/>
      <c r="G75" s="261"/>
      <c r="H75" s="261"/>
      <c r="I75" s="248"/>
      <c r="J75" s="248"/>
      <c r="K75" s="248"/>
      <c r="L75" s="248"/>
      <c r="M75" s="248"/>
      <c r="N75" s="248"/>
      <c r="O75" s="264"/>
      <c r="P75" s="248"/>
      <c r="Q75" s="251"/>
      <c r="R75" s="251"/>
      <c r="S75" s="292"/>
      <c r="V75" s="252"/>
    </row>
    <row r="76" spans="1:26" x14ac:dyDescent="0.35">
      <c r="A76" s="196" t="s">
        <v>87</v>
      </c>
      <c r="B76" s="240" t="s">
        <v>106</v>
      </c>
      <c r="C76" s="124" t="s">
        <v>357</v>
      </c>
      <c r="D76" s="119" t="s">
        <v>281</v>
      </c>
      <c r="E76" s="265" t="s">
        <v>281</v>
      </c>
      <c r="F76" s="259">
        <f ca="1">COUNTIFS(INDIRECT("RAG!$C$"&amp;$V12&amp;":$BB$"&amp;$V12),F$11,RAG!$C$3:$BB$3,$B76)</f>
        <v>0</v>
      </c>
      <c r="G76" s="259">
        <f ca="1">COUNTIFS(INDIRECT("RAG!$C$"&amp;$V12&amp;":$BB$"&amp;$V12),G$11,RAG!$C$3:$BB$3,$B76)</f>
        <v>0</v>
      </c>
      <c r="H76" s="259">
        <f ca="1">COUNTIFS(INDIRECT("RAG!$C$"&amp;$V12&amp;":$BB$"&amp;$V12),H$11,RAG!$C$3:$BB$3,$B76)</f>
        <v>4</v>
      </c>
      <c r="I76" s="231" t="s">
        <v>282</v>
      </c>
      <c r="J76" s="231" t="s">
        <v>335</v>
      </c>
      <c r="K76" s="231" t="s">
        <v>284</v>
      </c>
      <c r="L76" s="231" t="s">
        <v>285</v>
      </c>
      <c r="M76" s="231" t="s">
        <v>286</v>
      </c>
      <c r="N76" s="231" t="s">
        <v>261</v>
      </c>
      <c r="O76" s="268" t="s">
        <v>841</v>
      </c>
      <c r="P76" s="231" t="s">
        <v>289</v>
      </c>
      <c r="Q76" s="249"/>
      <c r="R76" s="249"/>
      <c r="S76" s="293"/>
      <c r="V76" s="237"/>
      <c r="Z76" t="str">
        <f>IF(R76&gt;0,B76&amp;":"&amp;R76&amp;"
","")</f>
        <v/>
      </c>
    </row>
    <row r="77" spans="1:26" x14ac:dyDescent="0.35">
      <c r="A77" s="197"/>
      <c r="B77" s="241"/>
      <c r="C77" s="125" t="s">
        <v>359</v>
      </c>
      <c r="D77" s="108" t="s">
        <v>289</v>
      </c>
      <c r="E77" s="266"/>
      <c r="F77" s="260"/>
      <c r="G77" s="260"/>
      <c r="H77" s="260"/>
      <c r="I77" s="232"/>
      <c r="J77" s="232"/>
      <c r="K77" s="232"/>
      <c r="L77" s="232"/>
      <c r="M77" s="232"/>
      <c r="N77" s="232"/>
      <c r="O77" s="269"/>
      <c r="P77" s="232"/>
      <c r="Q77" s="250"/>
      <c r="R77" s="250"/>
      <c r="S77" s="293"/>
      <c r="V77" s="238"/>
    </row>
    <row r="78" spans="1:26" x14ac:dyDescent="0.35">
      <c r="A78" s="197"/>
      <c r="B78" s="241"/>
      <c r="C78" s="125" t="s">
        <v>360</v>
      </c>
      <c r="D78" s="108" t="s">
        <v>281</v>
      </c>
      <c r="E78" s="266"/>
      <c r="F78" s="260"/>
      <c r="G78" s="260"/>
      <c r="H78" s="260"/>
      <c r="I78" s="232"/>
      <c r="J78" s="232"/>
      <c r="K78" s="232"/>
      <c r="L78" s="232"/>
      <c r="M78" s="232"/>
      <c r="N78" s="232"/>
      <c r="O78" s="269"/>
      <c r="P78" s="232"/>
      <c r="Q78" s="250"/>
      <c r="R78" s="250"/>
      <c r="S78" s="293"/>
      <c r="V78" s="238"/>
    </row>
    <row r="79" spans="1:26" x14ac:dyDescent="0.35">
      <c r="A79" s="197"/>
      <c r="B79" s="241"/>
      <c r="C79" s="125" t="s">
        <v>361</v>
      </c>
      <c r="D79" s="108" t="s">
        <v>281</v>
      </c>
      <c r="E79" s="266"/>
      <c r="F79" s="260"/>
      <c r="G79" s="260"/>
      <c r="H79" s="260"/>
      <c r="I79" s="232"/>
      <c r="J79" s="232"/>
      <c r="K79" s="232"/>
      <c r="L79" s="232"/>
      <c r="M79" s="232"/>
      <c r="N79" s="232"/>
      <c r="O79" s="269"/>
      <c r="P79" s="232"/>
      <c r="Q79" s="250"/>
      <c r="R79" s="250"/>
      <c r="S79" s="293"/>
      <c r="V79" s="238"/>
    </row>
    <row r="80" spans="1:26" ht="15" thickBot="1" x14ac:dyDescent="0.4">
      <c r="A80" s="198"/>
      <c r="B80" s="242"/>
      <c r="C80" s="130" t="s">
        <v>362</v>
      </c>
      <c r="D80" s="108" t="s">
        <v>289</v>
      </c>
      <c r="E80" s="267"/>
      <c r="F80" s="261"/>
      <c r="G80" s="261"/>
      <c r="H80" s="261"/>
      <c r="I80" s="248"/>
      <c r="J80" s="248"/>
      <c r="K80" s="248"/>
      <c r="L80" s="248"/>
      <c r="M80" s="248"/>
      <c r="N80" s="248"/>
      <c r="O80" s="270"/>
      <c r="P80" s="248"/>
      <c r="Q80" s="251"/>
      <c r="R80" s="251"/>
      <c r="S80" s="293"/>
      <c r="V80" s="252"/>
    </row>
    <row r="81" spans="1:26"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1</v>
      </c>
      <c r="H81" s="240">
        <f ca="1">COUNTIFS(INDIRECT("RAG!$C$"&amp;$V12&amp;":$BB$"&amp;$V12),H$11,RAG!$C$3:$BB$3,$B81)</f>
        <v>4</v>
      </c>
      <c r="I81" s="243" t="s">
        <v>231</v>
      </c>
      <c r="J81" s="243" t="s">
        <v>231</v>
      </c>
      <c r="K81" s="243" t="s">
        <v>231</v>
      </c>
      <c r="L81" s="243" t="s">
        <v>231</v>
      </c>
      <c r="M81" s="243" t="s">
        <v>231</v>
      </c>
      <c r="N81" s="243" t="s">
        <v>262</v>
      </c>
      <c r="O81" s="246" t="s">
        <v>954</v>
      </c>
      <c r="P81" s="231" t="s">
        <v>289</v>
      </c>
      <c r="Q81" s="234"/>
      <c r="R81" s="234" t="s">
        <v>938</v>
      </c>
      <c r="S81" s="294"/>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54"/>
      <c r="F82" s="241"/>
      <c r="G82" s="241"/>
      <c r="H82" s="241"/>
      <c r="I82" s="244"/>
      <c r="J82" s="244"/>
      <c r="K82" s="244"/>
      <c r="L82" s="244"/>
      <c r="M82" s="244"/>
      <c r="N82" s="244"/>
      <c r="O82" s="187"/>
      <c r="P82" s="232"/>
      <c r="Q82" s="235"/>
      <c r="R82" s="235"/>
      <c r="S82" s="294"/>
      <c r="V82" s="238"/>
    </row>
    <row r="83" spans="1:26" x14ac:dyDescent="0.35">
      <c r="A83" s="201"/>
      <c r="B83" s="241"/>
      <c r="C83" s="125" t="s">
        <v>365</v>
      </c>
      <c r="D83" s="108" t="s">
        <v>289</v>
      </c>
      <c r="E83" s="254"/>
      <c r="F83" s="241"/>
      <c r="G83" s="241"/>
      <c r="H83" s="241"/>
      <c r="I83" s="244"/>
      <c r="J83" s="244"/>
      <c r="K83" s="244"/>
      <c r="L83" s="244"/>
      <c r="M83" s="244"/>
      <c r="N83" s="244"/>
      <c r="O83" s="187"/>
      <c r="P83" s="232"/>
      <c r="Q83" s="235"/>
      <c r="R83" s="235"/>
      <c r="S83" s="294"/>
      <c r="V83" s="238"/>
    </row>
    <row r="84" spans="1:26" x14ac:dyDescent="0.35">
      <c r="A84" s="201"/>
      <c r="B84" s="241"/>
      <c r="C84" s="131" t="s">
        <v>366</v>
      </c>
      <c r="D84" s="108" t="s">
        <v>289</v>
      </c>
      <c r="E84" s="254"/>
      <c r="F84" s="241"/>
      <c r="G84" s="241"/>
      <c r="H84" s="241"/>
      <c r="I84" s="244"/>
      <c r="J84" s="244"/>
      <c r="K84" s="244"/>
      <c r="L84" s="244"/>
      <c r="M84" s="244"/>
      <c r="N84" s="244"/>
      <c r="O84" s="187"/>
      <c r="P84" s="232"/>
      <c r="Q84" s="235"/>
      <c r="R84" s="235"/>
      <c r="S84" s="294"/>
      <c r="V84" s="238"/>
    </row>
    <row r="85" spans="1:26" ht="29" x14ac:dyDescent="0.35">
      <c r="A85" s="201"/>
      <c r="B85" s="241"/>
      <c r="C85" s="131" t="s">
        <v>367</v>
      </c>
      <c r="D85" s="108" t="s">
        <v>289</v>
      </c>
      <c r="E85" s="254"/>
      <c r="F85" s="241"/>
      <c r="G85" s="241"/>
      <c r="H85" s="241"/>
      <c r="I85" s="244"/>
      <c r="J85" s="244"/>
      <c r="K85" s="244"/>
      <c r="L85" s="244"/>
      <c r="M85" s="244"/>
      <c r="N85" s="244"/>
      <c r="O85" s="187"/>
      <c r="P85" s="232"/>
      <c r="Q85" s="235"/>
      <c r="R85" s="235"/>
      <c r="S85" s="294"/>
      <c r="V85" s="238"/>
    </row>
    <row r="86" spans="1:26" ht="29" x14ac:dyDescent="0.35">
      <c r="A86" s="201"/>
      <c r="B86" s="241"/>
      <c r="C86" s="131" t="s">
        <v>368</v>
      </c>
      <c r="D86" s="108" t="s">
        <v>281</v>
      </c>
      <c r="E86" s="254"/>
      <c r="F86" s="241"/>
      <c r="G86" s="241"/>
      <c r="H86" s="241"/>
      <c r="I86" s="244"/>
      <c r="J86" s="244"/>
      <c r="K86" s="244"/>
      <c r="L86" s="244"/>
      <c r="M86" s="244"/>
      <c r="N86" s="244"/>
      <c r="O86" s="187"/>
      <c r="P86" s="232"/>
      <c r="Q86" s="235"/>
      <c r="R86" s="235"/>
      <c r="S86" s="294"/>
      <c r="V86" s="238"/>
    </row>
    <row r="87" spans="1:26" ht="15" thickBot="1" x14ac:dyDescent="0.4">
      <c r="A87" s="200"/>
      <c r="B87" s="242"/>
      <c r="C87" s="129" t="s">
        <v>369</v>
      </c>
      <c r="D87" s="108" t="s">
        <v>289</v>
      </c>
      <c r="E87" s="255"/>
      <c r="F87" s="242"/>
      <c r="G87" s="242"/>
      <c r="H87" s="242"/>
      <c r="I87" s="256"/>
      <c r="J87" s="256"/>
      <c r="K87" s="256"/>
      <c r="L87" s="256"/>
      <c r="M87" s="256"/>
      <c r="N87" s="256"/>
      <c r="O87" s="247"/>
      <c r="P87" s="248"/>
      <c r="Q87" s="258"/>
      <c r="R87" s="258"/>
      <c r="S87" s="294"/>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31" t="s">
        <v>231</v>
      </c>
      <c r="J88" s="231" t="s">
        <v>231</v>
      </c>
      <c r="K88" s="231" t="s">
        <v>231</v>
      </c>
      <c r="L88" s="231" t="s">
        <v>231</v>
      </c>
      <c r="M88" s="231" t="s">
        <v>231</v>
      </c>
      <c r="N88" s="231"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32"/>
      <c r="J89" s="232"/>
      <c r="K89" s="232"/>
      <c r="L89" s="232"/>
      <c r="M89" s="232"/>
      <c r="N89" s="232"/>
      <c r="O89" s="187"/>
      <c r="P89" s="232"/>
      <c r="Q89" s="235"/>
      <c r="R89" s="235"/>
      <c r="S89" s="293"/>
      <c r="V89" s="238"/>
    </row>
    <row r="90" spans="1:26" x14ac:dyDescent="0.35">
      <c r="A90" s="201"/>
      <c r="B90" s="241"/>
      <c r="C90" s="131" t="s">
        <v>373</v>
      </c>
      <c r="D90" s="108" t="s">
        <v>289</v>
      </c>
      <c r="E90" s="254"/>
      <c r="F90" s="241"/>
      <c r="G90" s="241"/>
      <c r="H90" s="241"/>
      <c r="I90" s="232"/>
      <c r="J90" s="232"/>
      <c r="K90" s="232"/>
      <c r="L90" s="232"/>
      <c r="M90" s="232"/>
      <c r="N90" s="232"/>
      <c r="O90" s="187"/>
      <c r="P90" s="232"/>
      <c r="Q90" s="235"/>
      <c r="R90" s="235"/>
      <c r="S90" s="293"/>
      <c r="V90" s="238"/>
    </row>
    <row r="91" spans="1:26" ht="123.65" customHeight="1" thickBot="1" x14ac:dyDescent="0.4">
      <c r="A91" s="202"/>
      <c r="B91" s="242"/>
      <c r="C91" s="133" t="s">
        <v>374</v>
      </c>
      <c r="D91" s="143" t="s">
        <v>281</v>
      </c>
      <c r="E91" s="255"/>
      <c r="F91" s="242"/>
      <c r="G91" s="242"/>
      <c r="H91" s="242"/>
      <c r="I91" s="233"/>
      <c r="J91" s="233"/>
      <c r="K91" s="233"/>
      <c r="L91" s="233"/>
      <c r="M91" s="233"/>
      <c r="N91" s="233"/>
      <c r="O91" s="257"/>
      <c r="P91" s="233"/>
      <c r="Q91" s="236"/>
      <c r="R91" s="236"/>
      <c r="S91" s="293"/>
      <c r="V91" s="239"/>
      <c r="W91" s="120" t="str">
        <f>IF(N91='[4]Drop downs'!$G$2,B91&amp;": "&amp;O91&amp;""," ")</f>
        <v xml:space="preserve"> </v>
      </c>
      <c r="X91" s="120"/>
    </row>
    <row r="92" spans="1:26" x14ac:dyDescent="0.35">
      <c r="E92" s="156"/>
      <c r="F92" s="156"/>
      <c r="G92" s="156"/>
      <c r="H92" s="156"/>
      <c r="I92" s="156"/>
      <c r="J92" s="156"/>
      <c r="K92" s="156"/>
      <c r="L92" s="156"/>
      <c r="M92" s="156"/>
      <c r="N92" s="156"/>
      <c r="O92" s="156"/>
      <c r="P92" s="156"/>
      <c r="Q92" s="156"/>
      <c r="R92" s="156"/>
    </row>
    <row r="93" spans="1:26" x14ac:dyDescent="0.35">
      <c r="E93" s="156"/>
      <c r="F93" s="156"/>
      <c r="G93" s="156"/>
      <c r="H93" s="156"/>
      <c r="I93" s="156"/>
      <c r="J93" s="156"/>
      <c r="K93" s="156"/>
      <c r="L93" s="156"/>
      <c r="M93" s="156"/>
      <c r="N93" s="156"/>
      <c r="O93" s="156"/>
      <c r="P93" s="156"/>
      <c r="Q93" s="156"/>
      <c r="R93" s="156"/>
    </row>
    <row r="94" spans="1:26" s="111" customFormat="1" x14ac:dyDescent="0.35">
      <c r="A94"/>
      <c r="B94"/>
      <c r="C94"/>
      <c r="D94"/>
      <c r="E94" s="156"/>
      <c r="F94" s="156"/>
      <c r="G94" s="156"/>
      <c r="H94" s="156"/>
      <c r="I94" s="156"/>
      <c r="J94" s="156"/>
      <c r="K94" s="156"/>
      <c r="L94" s="156"/>
      <c r="M94" s="156"/>
      <c r="N94" s="156"/>
      <c r="O94" s="156"/>
      <c r="P94" s="156"/>
      <c r="Q94" s="156"/>
      <c r="R94" s="156"/>
      <c r="S94" s="155"/>
    </row>
  </sheetData>
  <sheetProtection algorithmName="SHA-512" hashValue="brdDAxmAfpVT5wS58sny2qYa4otrzxtJnyhOGJsN7dnCzSh+Os2T18Vg23jhqwqR6WHALS707Nc7/2PnT6n+eQ==" saltValue="TzFZiComK/q+6upyXbHEqg==" spinCount="100000" sheet="1" objects="1" scenarios="1"/>
  <autoFilter ref="A11:Q91" xr:uid="{D2C47CAF-421C-4D58-AA7A-22430CCF83D7}"/>
  <mergeCells count="262">
    <mergeCell ref="S69:S75"/>
    <mergeCell ref="S76:S80"/>
    <mergeCell ref="S81:S87"/>
    <mergeCell ref="S88:S91"/>
    <mergeCell ref="S22:S23"/>
    <mergeCell ref="S24:S31"/>
    <mergeCell ref="S32:S39"/>
    <mergeCell ref="S40:S45"/>
    <mergeCell ref="S46:S50"/>
    <mergeCell ref="S51:S52"/>
    <mergeCell ref="S53:S57"/>
    <mergeCell ref="S58:S60"/>
    <mergeCell ref="S61:S68"/>
    <mergeCell ref="S12:S21"/>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O24:O31"/>
    <mergeCell ref="P24:P31"/>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A46:A50"/>
    <mergeCell ref="B46:B50"/>
    <mergeCell ref="E46:E50"/>
    <mergeCell ref="F46:F50"/>
    <mergeCell ref="G46:G50"/>
    <mergeCell ref="I40:I45"/>
    <mergeCell ref="J40:J45"/>
    <mergeCell ref="K40:K45"/>
    <mergeCell ref="L40:L45"/>
    <mergeCell ref="M40:M45"/>
    <mergeCell ref="N40:N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H76:H80"/>
    <mergeCell ref="I76:I80"/>
    <mergeCell ref="J76:J80"/>
    <mergeCell ref="O69:O75"/>
    <mergeCell ref="P69:P75"/>
    <mergeCell ref="Q69:Q75"/>
    <mergeCell ref="A88:A91"/>
    <mergeCell ref="B88:B91"/>
    <mergeCell ref="E88:E91"/>
    <mergeCell ref="F88:F91"/>
    <mergeCell ref="G88:G91"/>
    <mergeCell ref="I81:I87"/>
    <mergeCell ref="J81:J87"/>
    <mergeCell ref="K81:K87"/>
    <mergeCell ref="L81:L87"/>
    <mergeCell ref="A81:A87"/>
    <mergeCell ref="B81:B87"/>
    <mergeCell ref="E81:E87"/>
    <mergeCell ref="F81:F87"/>
    <mergeCell ref="G81:G87"/>
    <mergeCell ref="H81:H87"/>
    <mergeCell ref="P88:P91"/>
    <mergeCell ref="Q88:Q91"/>
    <mergeCell ref="P76:P80"/>
    <mergeCell ref="Q76:Q80"/>
    <mergeCell ref="R76:R80"/>
    <mergeCell ref="V76:V80"/>
    <mergeCell ref="R88:R91"/>
    <mergeCell ref="V88:V91"/>
    <mergeCell ref="H88:H91"/>
    <mergeCell ref="I88:I91"/>
    <mergeCell ref="J88:J91"/>
    <mergeCell ref="K88:K91"/>
    <mergeCell ref="L88:L91"/>
    <mergeCell ref="M88:M91"/>
    <mergeCell ref="O81:O87"/>
    <mergeCell ref="P81:P87"/>
    <mergeCell ref="Q81:Q87"/>
    <mergeCell ref="R81:R87"/>
    <mergeCell ref="V81:V87"/>
    <mergeCell ref="M81:M87"/>
    <mergeCell ref="N81:N87"/>
    <mergeCell ref="N88:N91"/>
    <mergeCell ref="O88:O91"/>
    <mergeCell ref="K76:K80"/>
    <mergeCell ref="L76:L80"/>
    <mergeCell ref="M76:M80"/>
  </mergeCells>
  <conditionalFormatting sqref="C12:D91">
    <cfRule type="expression" dxfId="958" priority="7">
      <formula>$D12="No"</formula>
    </cfRule>
  </conditionalFormatting>
  <conditionalFormatting sqref="F12:F91">
    <cfRule type="cellIs" dxfId="957" priority="10" operator="greaterThan">
      <formula>0</formula>
    </cfRule>
  </conditionalFormatting>
  <conditionalFormatting sqref="G12:G91">
    <cfRule type="cellIs" dxfId="956" priority="9" operator="greaterThan">
      <formula>0</formula>
    </cfRule>
  </conditionalFormatting>
  <conditionalFormatting sqref="H12:H91">
    <cfRule type="cellIs" dxfId="955" priority="8" operator="greaterThan">
      <formula>0</formula>
    </cfRule>
  </conditionalFormatting>
  <conditionalFormatting sqref="N12">
    <cfRule type="cellIs" dxfId="954" priority="38" operator="equal">
      <formula>"Significant Negative"</formula>
    </cfRule>
    <cfRule type="cellIs" dxfId="953" priority="37" operator="equal">
      <formula>"Minor Negative"</formula>
    </cfRule>
    <cfRule type="cellIs" dxfId="952" priority="41" operator="equal">
      <formula>"Neutral"</formula>
    </cfRule>
    <cfRule type="cellIs" dxfId="951" priority="40" operator="equal">
      <formula>"Significant Positive"</formula>
    </cfRule>
    <cfRule type="cellIs" dxfId="950" priority="39" operator="equal">
      <formula>"Minor Positive"</formula>
    </cfRule>
  </conditionalFormatting>
  <conditionalFormatting sqref="N22">
    <cfRule type="cellIs" dxfId="949" priority="46" operator="equal">
      <formula>"Minor Positive"</formula>
    </cfRule>
    <cfRule type="cellIs" dxfId="948" priority="45" operator="equal">
      <formula>"Neutral"</formula>
    </cfRule>
    <cfRule type="cellIs" dxfId="947" priority="43" operator="equal">
      <formula>"Minor Negative"</formula>
    </cfRule>
    <cfRule type="cellIs" dxfId="946" priority="44" operator="equal">
      <formula>"Uncertain"</formula>
    </cfRule>
    <cfRule type="cellIs" dxfId="945" priority="47" operator="equal">
      <formula>"Significant Positive"</formula>
    </cfRule>
    <cfRule type="cellIs" dxfId="944" priority="42" operator="equal">
      <formula>"Significant Negative"</formula>
    </cfRule>
  </conditionalFormatting>
  <conditionalFormatting sqref="N24">
    <cfRule type="cellIs" dxfId="943" priority="51" operator="equal">
      <formula>"Neutral"</formula>
    </cfRule>
    <cfRule type="cellIs" dxfId="942" priority="52" operator="equal">
      <formula>"Minor Positive"</formula>
    </cfRule>
    <cfRule type="cellIs" dxfId="941" priority="48" operator="equal">
      <formula>"Significant Negative"</formula>
    </cfRule>
    <cfRule type="cellIs" dxfId="940" priority="49" operator="equal">
      <formula>"Minor Negative"</formula>
    </cfRule>
    <cfRule type="cellIs" dxfId="939" priority="50" operator="equal">
      <formula>"Uncertain"</formula>
    </cfRule>
    <cfRule type="cellIs" dxfId="938" priority="53" operator="equal">
      <formula>"Significant Positive"</formula>
    </cfRule>
  </conditionalFormatting>
  <conditionalFormatting sqref="N32">
    <cfRule type="cellIs" dxfId="937" priority="58" operator="equal">
      <formula>"Minor Positive"</formula>
    </cfRule>
    <cfRule type="cellIs" dxfId="936" priority="57" operator="equal">
      <formula>"Neutral"</formula>
    </cfRule>
    <cfRule type="cellIs" dxfId="935" priority="56" operator="equal">
      <formula>"Uncertain"</formula>
    </cfRule>
    <cfRule type="cellIs" dxfId="934" priority="55" operator="equal">
      <formula>"Minor Negative"</formula>
    </cfRule>
    <cfRule type="cellIs" dxfId="933" priority="54" operator="equal">
      <formula>"Significant Negative"</formula>
    </cfRule>
    <cfRule type="cellIs" dxfId="932" priority="59" operator="equal">
      <formula>"Significant Positive"</formula>
    </cfRule>
  </conditionalFormatting>
  <conditionalFormatting sqref="N40">
    <cfRule type="cellIs" dxfId="931" priority="64" operator="equal">
      <formula>"Minor Positive"</formula>
    </cfRule>
    <cfRule type="cellIs" dxfId="930" priority="61" operator="equal">
      <formula>"Minor Negative"</formula>
    </cfRule>
    <cfRule type="cellIs" dxfId="929" priority="60" operator="equal">
      <formula>"Significant Negative"</formula>
    </cfRule>
    <cfRule type="cellIs" dxfId="928" priority="62" operator="equal">
      <formula>"Uncertain"</formula>
    </cfRule>
    <cfRule type="cellIs" dxfId="927" priority="63" operator="equal">
      <formula>"Neutral"</formula>
    </cfRule>
    <cfRule type="cellIs" dxfId="926" priority="65" operator="equal">
      <formula>"Significant Positive"</formula>
    </cfRule>
  </conditionalFormatting>
  <conditionalFormatting sqref="N46">
    <cfRule type="cellIs" dxfId="925" priority="66" operator="equal">
      <formula>"Significant Negative"</formula>
    </cfRule>
    <cfRule type="cellIs" dxfId="924" priority="67" operator="equal">
      <formula>"Minor Negative"</formula>
    </cfRule>
    <cfRule type="cellIs" dxfId="923" priority="68" operator="equal">
      <formula>"Uncertain"</formula>
    </cfRule>
    <cfRule type="cellIs" dxfId="922" priority="69" operator="equal">
      <formula>"Neutral"</formula>
    </cfRule>
    <cfRule type="cellIs" dxfId="921" priority="70" operator="equal">
      <formula>"Minor Positive"</formula>
    </cfRule>
    <cfRule type="cellIs" dxfId="920" priority="71" operator="equal">
      <formula>"Significant Positive"</formula>
    </cfRule>
  </conditionalFormatting>
  <conditionalFormatting sqref="N51">
    <cfRule type="cellIs" dxfId="919" priority="76" operator="equal">
      <formula>"Minor Positive"</formula>
    </cfRule>
    <cfRule type="cellIs" dxfId="918" priority="72" operator="equal">
      <formula>"Significant Negative"</formula>
    </cfRule>
    <cfRule type="cellIs" dxfId="917" priority="73" operator="equal">
      <formula>"Minor Negative"</formula>
    </cfRule>
    <cfRule type="cellIs" dxfId="916" priority="74" operator="equal">
      <formula>"Uncertain"</formula>
    </cfRule>
    <cfRule type="cellIs" dxfId="915" priority="75" operator="equal">
      <formula>"Neutral"</formula>
    </cfRule>
    <cfRule type="cellIs" dxfId="914" priority="77" operator="equal">
      <formula>"Significant Positive"</formula>
    </cfRule>
  </conditionalFormatting>
  <conditionalFormatting sqref="N53">
    <cfRule type="cellIs" dxfId="913" priority="78" operator="equal">
      <formula>"Significant Negative"</formula>
    </cfRule>
    <cfRule type="cellIs" dxfId="912" priority="79" operator="equal">
      <formula>"Minor Negative"</formula>
    </cfRule>
    <cfRule type="cellIs" dxfId="911" priority="80" operator="equal">
      <formula>"Uncertain"</formula>
    </cfRule>
    <cfRule type="cellIs" dxfId="910" priority="81" operator="equal">
      <formula>"Neutral"</formula>
    </cfRule>
    <cfRule type="cellIs" dxfId="909" priority="82" operator="equal">
      <formula>"Minor Positive"</formula>
    </cfRule>
    <cfRule type="cellIs" dxfId="908" priority="83" operator="equal">
      <formula>"Significant Positive"</formula>
    </cfRule>
  </conditionalFormatting>
  <conditionalFormatting sqref="N58">
    <cfRule type="cellIs" dxfId="907" priority="18" operator="equal">
      <formula>"Minor Positive"</formula>
    </cfRule>
    <cfRule type="cellIs" dxfId="906" priority="17" operator="equal">
      <formula>"Neutral"</formula>
    </cfRule>
    <cfRule type="cellIs" dxfId="905" priority="16" operator="equal">
      <formula>"Uncertain"</formula>
    </cfRule>
    <cfRule type="cellIs" dxfId="904" priority="15" operator="equal">
      <formula>"Minor Negative"</formula>
    </cfRule>
    <cfRule type="cellIs" dxfId="903" priority="14" operator="equal">
      <formula>"Significant Negative"</formula>
    </cfRule>
    <cfRule type="cellIs" dxfId="902" priority="19" operator="equal">
      <formula>"Significant Positive"</formula>
    </cfRule>
  </conditionalFormatting>
  <conditionalFormatting sqref="N61">
    <cfRule type="cellIs" dxfId="901" priority="21" operator="equal">
      <formula>"Minor Negative"</formula>
    </cfRule>
    <cfRule type="cellIs" dxfId="900" priority="22" operator="equal">
      <formula>"Uncertain"</formula>
    </cfRule>
    <cfRule type="cellIs" dxfId="899" priority="23" operator="equal">
      <formula>"Neutral"</formula>
    </cfRule>
    <cfRule type="cellIs" dxfId="898" priority="25" operator="equal">
      <formula>"Significant Positive"</formula>
    </cfRule>
    <cfRule type="cellIs" dxfId="897" priority="24" operator="equal">
      <formula>"Minor Positive"</formula>
    </cfRule>
    <cfRule type="cellIs" dxfId="896" priority="20" operator="equal">
      <formula>"Significant Negative"</formula>
    </cfRule>
  </conditionalFormatting>
  <conditionalFormatting sqref="N69">
    <cfRule type="cellIs" dxfId="895" priority="31" operator="equal">
      <formula>"Significant Positive"</formula>
    </cfRule>
    <cfRule type="cellIs" dxfId="894" priority="30" operator="equal">
      <formula>"Minor Positive"</formula>
    </cfRule>
    <cfRule type="cellIs" dxfId="893" priority="29" operator="equal">
      <formula>"Neutral"</formula>
    </cfRule>
    <cfRule type="cellIs" dxfId="892" priority="28" operator="equal">
      <formula>"Uncertain"</formula>
    </cfRule>
    <cfRule type="cellIs" dxfId="891" priority="27" operator="equal">
      <formula>"Minor Negative"</formula>
    </cfRule>
    <cfRule type="cellIs" dxfId="890" priority="26" operator="equal">
      <formula>"Significant Negative"</formula>
    </cfRule>
  </conditionalFormatting>
  <conditionalFormatting sqref="N76">
    <cfRule type="cellIs" dxfId="889" priority="96" operator="equal">
      <formula>"Significant Negative"</formula>
    </cfRule>
    <cfRule type="cellIs" dxfId="888" priority="97" operator="equal">
      <formula>"Minor Negative"</formula>
    </cfRule>
    <cfRule type="cellIs" dxfId="887" priority="98" operator="equal">
      <formula>"Uncertain"</formula>
    </cfRule>
    <cfRule type="cellIs" dxfId="886" priority="99" operator="equal">
      <formula>"Neutral"</formula>
    </cfRule>
    <cfRule type="cellIs" dxfId="885" priority="100" operator="equal">
      <formula>"Minor Positive"</formula>
    </cfRule>
    <cfRule type="cellIs" dxfId="884" priority="101" operator="equal">
      <formula>"Significant Positive"</formula>
    </cfRule>
  </conditionalFormatting>
  <conditionalFormatting sqref="N81">
    <cfRule type="cellIs" dxfId="883" priority="6" operator="equal">
      <formula>"Significant Positive"</formula>
    </cfRule>
    <cfRule type="cellIs" dxfId="882" priority="5" operator="equal">
      <formula>"Minor Positive"</formula>
    </cfRule>
    <cfRule type="cellIs" dxfId="881" priority="4" operator="equal">
      <formula>"Neutral"</formula>
    </cfRule>
    <cfRule type="cellIs" dxfId="880" priority="3" operator="equal">
      <formula>"Uncertain"</formula>
    </cfRule>
    <cfRule type="cellIs" dxfId="879" priority="2" operator="equal">
      <formula>"Minor Negative"</formula>
    </cfRule>
    <cfRule type="cellIs" dxfId="878" priority="1" operator="equal">
      <formula>"Significant Negative"</formula>
    </cfRule>
  </conditionalFormatting>
  <conditionalFormatting sqref="N88">
    <cfRule type="cellIs" dxfId="877" priority="114" operator="equal">
      <formula>"Significant Negative"</formula>
    </cfRule>
    <cfRule type="cellIs" dxfId="876" priority="115" operator="equal">
      <formula>"Minor Negative"</formula>
    </cfRule>
    <cfRule type="cellIs" dxfId="875" priority="116" operator="equal">
      <formula>"Uncertain"</formula>
    </cfRule>
    <cfRule type="cellIs" dxfId="874" priority="117" operator="equal">
      <formula>"Neutral"</formula>
    </cfRule>
    <cfRule type="cellIs" dxfId="873" priority="118" operator="equal">
      <formula>"Minor Positive"</formula>
    </cfRule>
    <cfRule type="cellIs" dxfId="872" priority="119" operator="equal">
      <formula>"Significant Positive"</formula>
    </cfRule>
  </conditionalFormatting>
  <dataValidations count="9">
    <dataValidation type="list" allowBlank="1" showInputMessage="1" showErrorMessage="1" sqref="I12:I91" xr:uid="{7226CE4C-6539-445A-AD00-0726ED0C5D77}">
      <formula1>"Direct,Indirect,N/A"</formula1>
    </dataValidation>
    <dataValidation type="list" allowBlank="1" showInputMessage="1" showErrorMessage="1" sqref="J12 J22:J91" xr:uid="{FA8B9AEB-22F0-46D4-8399-7C1EAD86D617}">
      <formula1>"Low,Medium,High,N/A"</formula1>
    </dataValidation>
    <dataValidation type="list" allowBlank="1" showInputMessage="1" showErrorMessage="1" sqref="K12 K22:K91" xr:uid="{3DC50047-5E76-4352-83DE-10421828BBB2}">
      <formula1>"Short(&lt;5yrs),Short/Medium,Medium(10yrs),Medium/Long,Long(20+yrs),N/A"</formula1>
    </dataValidation>
    <dataValidation type="list" allowBlank="1" showInputMessage="1" showErrorMessage="1" sqref="L12 L22:L91" xr:uid="{AB8BDA0D-1496-46A2-828D-9622D9387727}">
      <formula1>"Localised,District-wide,Regional,National,N/A"</formula1>
    </dataValidation>
    <dataValidation type="list" allowBlank="1" showInputMessage="1" showErrorMessage="1" sqref="N12 N88:N91 N22:N80" xr:uid="{8B0A4D42-239C-4E35-8FAE-6598A2C5D732}">
      <formula1>"Significant Positive,Minor Positive,Neutral,Uncertain,Minor Negative,Significant Negative"</formula1>
    </dataValidation>
    <dataValidation type="list" allowBlank="1" showInputMessage="1" showErrorMessage="1" sqref="P88:P91 P61:P68" xr:uid="{03C175D1-580B-4B60-A9BE-B4ADF6725E58}">
      <formula1>"Yes,No"</formula1>
    </dataValidation>
    <dataValidation type="list" allowBlank="1" showInputMessage="1" showErrorMessage="1" sqref="M12:M91" xr:uid="{D6EA82D3-769D-439B-BBA0-AF92C017789B}">
      <formula1>"Permanent/Irreversible,Permanant/Reversible,Temporary/Irreversible,Temporary/Reversible,N/A"</formula1>
    </dataValidation>
    <dataValidation type="list" allowBlank="1" showInputMessage="1" showErrorMessage="1" sqref="D12:D91" xr:uid="{F935D76C-BF05-49E8-AEDD-F67042A0227A}">
      <formula1>"Yes, No"</formula1>
    </dataValidation>
    <dataValidation type="list" allowBlank="1" showInputMessage="1" showErrorMessage="1" sqref="N81:N87" xr:uid="{56FD2679-47F4-4D47-8957-AD09FA011BAB}">
      <formula1>"Significant Positive,Minor Positive,Neutral,Uncertain,Minor Negative, Significant Negative"</formula1>
    </dataValidation>
  </dataValidations>
  <pageMargins left="0.7" right="0.7" top="0.75" bottom="0.75" header="0.3" footer="0.3"/>
  <pageSetup orientation="portrait" horizontalDpi="4294967293" verticalDpi="4294967293"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C58F1-7755-4897-BB13-58EBCB58812F}">
  <sheetPr codeName="Sheet27"/>
  <dimension ref="A1:Z94"/>
  <sheetViews>
    <sheetView topLeftCell="C57" zoomScale="60" zoomScaleNormal="60" workbookViewId="0">
      <selection activeCell="O88" sqref="O88:O91"/>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28.7265625" customWidth="1"/>
    <col min="18" max="18" width="32.81640625" customWidth="1"/>
    <col min="19" max="19" width="23.179687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172</v>
      </c>
      <c r="D1" s="192"/>
      <c r="E1" s="137"/>
      <c r="F1" s="137"/>
      <c r="G1" s="137"/>
      <c r="H1" s="137"/>
      <c r="I1" s="112"/>
      <c r="J1" s="112"/>
      <c r="K1" s="112"/>
      <c r="M1" s="113"/>
      <c r="N1" s="113"/>
      <c r="O1" s="113"/>
    </row>
    <row r="2" spans="1:26" x14ac:dyDescent="0.35">
      <c r="A2" s="74" t="s">
        <v>24</v>
      </c>
      <c r="B2" s="114"/>
      <c r="C2" s="187" t="s">
        <v>436</v>
      </c>
      <c r="D2" s="187"/>
      <c r="E2" s="138"/>
      <c r="F2" s="138"/>
      <c r="G2" s="138"/>
      <c r="H2" s="138"/>
      <c r="M2" s="115"/>
      <c r="N2" s="115"/>
      <c r="O2" s="115"/>
    </row>
    <row r="3" spans="1:26" x14ac:dyDescent="0.35">
      <c r="A3" s="75" t="s">
        <v>25</v>
      </c>
      <c r="B3" s="116"/>
      <c r="C3" s="247" t="s">
        <v>437</v>
      </c>
      <c r="D3" s="247"/>
      <c r="E3" s="138"/>
      <c r="F3" s="138"/>
      <c r="G3" s="138"/>
      <c r="H3" s="138"/>
      <c r="M3" s="115"/>
      <c r="N3" s="115"/>
      <c r="O3" s="115"/>
    </row>
    <row r="4" spans="1:26" ht="17.25" customHeight="1" x14ac:dyDescent="0.35">
      <c r="A4" s="135" t="s">
        <v>26</v>
      </c>
      <c r="B4" s="136"/>
      <c r="C4" s="290" t="s">
        <v>231</v>
      </c>
      <c r="D4" s="290"/>
      <c r="E4" s="134"/>
      <c r="F4" s="134"/>
      <c r="G4" s="134"/>
      <c r="H4" s="134"/>
      <c r="M4" s="115"/>
      <c r="N4" s="115"/>
      <c r="O4" s="115"/>
    </row>
    <row r="5" spans="1:26" ht="17.25" customHeight="1" x14ac:dyDescent="0.35">
      <c r="A5" s="75" t="s">
        <v>27</v>
      </c>
      <c r="B5" s="136"/>
      <c r="C5" s="175">
        <v>0.73</v>
      </c>
      <c r="D5" s="177"/>
      <c r="E5" s="134"/>
      <c r="F5" s="134"/>
      <c r="G5" s="134"/>
      <c r="H5" s="134"/>
      <c r="M5" s="115"/>
      <c r="N5" s="115"/>
      <c r="O5" s="115"/>
    </row>
    <row r="6" spans="1:26" ht="17.25" customHeight="1" x14ac:dyDescent="0.35">
      <c r="A6" s="75" t="s">
        <v>28</v>
      </c>
      <c r="B6" s="136"/>
      <c r="C6" s="175" t="s">
        <v>677</v>
      </c>
      <c r="D6" s="177"/>
      <c r="E6" s="134"/>
      <c r="F6" s="134"/>
      <c r="G6" s="134"/>
      <c r="H6" s="134"/>
      <c r="M6" s="115"/>
      <c r="N6" s="115"/>
      <c r="O6" s="115"/>
    </row>
    <row r="7" spans="1:26" ht="17.25" customHeight="1" x14ac:dyDescent="0.35">
      <c r="A7" s="75" t="s">
        <v>29</v>
      </c>
      <c r="B7" s="136"/>
      <c r="C7" s="175" t="s">
        <v>408</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30" customHeight="1" x14ac:dyDescent="0.35">
      <c r="A12" s="196" t="s">
        <v>68</v>
      </c>
      <c r="B12" s="287" t="s">
        <v>95</v>
      </c>
      <c r="C12" s="119" t="s">
        <v>280</v>
      </c>
      <c r="D12" s="119" t="s">
        <v>281</v>
      </c>
      <c r="E12" s="266" t="s">
        <v>281</v>
      </c>
      <c r="F12" s="260">
        <f ca="1">COUNTIFS(INDIRECT("RAG!$C$"&amp;$V12&amp;":$BB$"&amp;$V12),F$11,RAG!$C$3:$BB$3,$B12)</f>
        <v>1</v>
      </c>
      <c r="G12" s="279">
        <f ca="1">COUNTIFS(INDIRECT("RAG!$C$"&amp;$V12&amp;":$BB$"&amp;$V12),G$11,RAG!$C$3:$BB$3,$B12)</f>
        <v>2</v>
      </c>
      <c r="H12" s="279">
        <f ca="1">COUNTIFS(INDIRECT("RAG!$C$"&amp;$V12&amp;":$BB$"&amp;$V12),H$11,RAG!$C$3:$BB$3,$B12)</f>
        <v>0</v>
      </c>
      <c r="I12" s="295" t="s">
        <v>282</v>
      </c>
      <c r="J12" s="295" t="s">
        <v>335</v>
      </c>
      <c r="K12" s="295" t="s">
        <v>284</v>
      </c>
      <c r="L12" s="295" t="s">
        <v>285</v>
      </c>
      <c r="M12" s="295" t="s">
        <v>286</v>
      </c>
      <c r="N12" s="248" t="s">
        <v>261</v>
      </c>
      <c r="O12" s="246" t="s">
        <v>871</v>
      </c>
      <c r="P12" s="277" t="s">
        <v>289</v>
      </c>
      <c r="Q12" s="249"/>
      <c r="R12" s="249"/>
      <c r="S12" s="293"/>
      <c r="V12" s="237">
        <f>MATCH(C1, RAG!$B$1:B$56, 0)</f>
        <v>37</v>
      </c>
      <c r="Z12" t="str">
        <f>IF(R12&gt;0,B12&amp;":"&amp;R12&amp;"
","")</f>
        <v/>
      </c>
    </row>
    <row r="13" spans="1:26" x14ac:dyDescent="0.35">
      <c r="A13" s="197"/>
      <c r="B13" s="288"/>
      <c r="C13" s="108" t="s">
        <v>288</v>
      </c>
      <c r="D13" s="108" t="s">
        <v>289</v>
      </c>
      <c r="E13" s="266"/>
      <c r="F13" s="260"/>
      <c r="G13" s="260"/>
      <c r="H13" s="260"/>
      <c r="I13" s="296"/>
      <c r="J13" s="296"/>
      <c r="K13" s="296"/>
      <c r="L13" s="296"/>
      <c r="M13" s="296"/>
      <c r="N13" s="266"/>
      <c r="O13" s="187"/>
      <c r="P13" s="278"/>
      <c r="Q13" s="250"/>
      <c r="R13" s="250"/>
      <c r="S13" s="293"/>
      <c r="V13" s="238"/>
    </row>
    <row r="14" spans="1:26" x14ac:dyDescent="0.35">
      <c r="A14" s="197"/>
      <c r="B14" s="288"/>
      <c r="C14" s="108" t="s">
        <v>290</v>
      </c>
      <c r="D14" s="108" t="s">
        <v>289</v>
      </c>
      <c r="E14" s="266"/>
      <c r="F14" s="260"/>
      <c r="G14" s="260"/>
      <c r="H14" s="260"/>
      <c r="I14" s="296"/>
      <c r="J14" s="296"/>
      <c r="K14" s="296"/>
      <c r="L14" s="296"/>
      <c r="M14" s="296"/>
      <c r="N14" s="266"/>
      <c r="O14" s="187"/>
      <c r="P14" s="278"/>
      <c r="Q14" s="250"/>
      <c r="R14" s="250"/>
      <c r="S14" s="293"/>
      <c r="V14" s="238"/>
    </row>
    <row r="15" spans="1:26" x14ac:dyDescent="0.35">
      <c r="A15" s="197"/>
      <c r="B15" s="288"/>
      <c r="C15" s="108" t="s">
        <v>291</v>
      </c>
      <c r="D15" s="108" t="s">
        <v>289</v>
      </c>
      <c r="E15" s="266"/>
      <c r="F15" s="260"/>
      <c r="G15" s="260"/>
      <c r="H15" s="260"/>
      <c r="I15" s="296"/>
      <c r="J15" s="296"/>
      <c r="K15" s="296"/>
      <c r="L15" s="296"/>
      <c r="M15" s="296"/>
      <c r="N15" s="266"/>
      <c r="O15" s="187"/>
      <c r="P15" s="278"/>
      <c r="Q15" s="250"/>
      <c r="R15" s="250"/>
      <c r="S15" s="293"/>
      <c r="V15" s="238"/>
    </row>
    <row r="16" spans="1:26" ht="14.5" customHeight="1" x14ac:dyDescent="0.35">
      <c r="A16" s="197"/>
      <c r="B16" s="288"/>
      <c r="C16" s="108" t="s">
        <v>292</v>
      </c>
      <c r="D16" s="108" t="s">
        <v>281</v>
      </c>
      <c r="E16" s="266"/>
      <c r="F16" s="260"/>
      <c r="G16" s="260"/>
      <c r="H16" s="260"/>
      <c r="I16" s="296"/>
      <c r="J16" s="296"/>
      <c r="K16" s="296"/>
      <c r="L16" s="296"/>
      <c r="M16" s="296"/>
      <c r="N16" s="266"/>
      <c r="O16" s="187"/>
      <c r="P16" s="278"/>
      <c r="Q16" s="250"/>
      <c r="R16" s="250"/>
      <c r="S16" s="293"/>
      <c r="V16" s="238"/>
    </row>
    <row r="17" spans="1:26" x14ac:dyDescent="0.35">
      <c r="A17" s="197"/>
      <c r="B17" s="288"/>
      <c r="C17" s="108" t="s">
        <v>293</v>
      </c>
      <c r="D17" s="108" t="s">
        <v>281</v>
      </c>
      <c r="E17" s="266"/>
      <c r="F17" s="260"/>
      <c r="G17" s="260"/>
      <c r="H17" s="260"/>
      <c r="I17" s="296"/>
      <c r="J17" s="296"/>
      <c r="K17" s="296"/>
      <c r="L17" s="296"/>
      <c r="M17" s="296"/>
      <c r="N17" s="266"/>
      <c r="O17" s="187"/>
      <c r="P17" s="278"/>
      <c r="Q17" s="250"/>
      <c r="R17" s="250"/>
      <c r="S17" s="293"/>
      <c r="V17" s="238"/>
    </row>
    <row r="18" spans="1:26" ht="14.5" customHeight="1" x14ac:dyDescent="0.35">
      <c r="A18" s="197"/>
      <c r="B18" s="288"/>
      <c r="C18" s="108" t="s">
        <v>294</v>
      </c>
      <c r="D18" s="108" t="s">
        <v>281</v>
      </c>
      <c r="E18" s="266"/>
      <c r="F18" s="260"/>
      <c r="G18" s="260"/>
      <c r="H18" s="260"/>
      <c r="I18" s="296"/>
      <c r="J18" s="296"/>
      <c r="K18" s="296"/>
      <c r="L18" s="296"/>
      <c r="M18" s="296"/>
      <c r="N18" s="266"/>
      <c r="O18" s="187"/>
      <c r="P18" s="278"/>
      <c r="Q18" s="250"/>
      <c r="R18" s="250"/>
      <c r="S18" s="293"/>
      <c r="V18" s="238"/>
    </row>
    <row r="19" spans="1:26" x14ac:dyDescent="0.35">
      <c r="A19" s="197"/>
      <c r="B19" s="288"/>
      <c r="C19" s="108" t="s">
        <v>295</v>
      </c>
      <c r="D19" s="108" t="s">
        <v>289</v>
      </c>
      <c r="E19" s="266"/>
      <c r="F19" s="260"/>
      <c r="G19" s="260"/>
      <c r="H19" s="260"/>
      <c r="I19" s="296"/>
      <c r="J19" s="296"/>
      <c r="K19" s="296"/>
      <c r="L19" s="296"/>
      <c r="M19" s="296"/>
      <c r="N19" s="266"/>
      <c r="O19" s="187"/>
      <c r="P19" s="278"/>
      <c r="Q19" s="250"/>
      <c r="R19" s="250"/>
      <c r="S19" s="293"/>
      <c r="V19" s="238"/>
    </row>
    <row r="20" spans="1:26" ht="29" x14ac:dyDescent="0.35">
      <c r="A20" s="197"/>
      <c r="B20" s="288"/>
      <c r="C20" s="108" t="s">
        <v>296</v>
      </c>
      <c r="D20" s="108" t="s">
        <v>289</v>
      </c>
      <c r="E20" s="266"/>
      <c r="F20" s="260"/>
      <c r="G20" s="260"/>
      <c r="H20" s="260"/>
      <c r="I20" s="296"/>
      <c r="J20" s="296"/>
      <c r="K20" s="296"/>
      <c r="L20" s="296"/>
      <c r="M20" s="296"/>
      <c r="N20" s="266"/>
      <c r="O20" s="187"/>
      <c r="P20" s="278"/>
      <c r="Q20" s="250"/>
      <c r="R20" s="250"/>
      <c r="S20" s="293"/>
      <c r="V20" s="238"/>
    </row>
    <row r="21" spans="1:26" ht="15" thickBot="1" x14ac:dyDescent="0.4">
      <c r="A21" s="198"/>
      <c r="B21" s="289"/>
      <c r="C21" s="121" t="s">
        <v>297</v>
      </c>
      <c r="D21" s="108" t="s">
        <v>289</v>
      </c>
      <c r="E21" s="267"/>
      <c r="F21" s="261"/>
      <c r="G21" s="261"/>
      <c r="H21" s="261"/>
      <c r="I21" s="297"/>
      <c r="J21" s="297"/>
      <c r="K21" s="297"/>
      <c r="L21" s="297"/>
      <c r="M21" s="297"/>
      <c r="N21" s="267"/>
      <c r="O21" s="247"/>
      <c r="P21" s="279"/>
      <c r="Q21" s="251"/>
      <c r="R21" s="251"/>
      <c r="S21" s="293"/>
      <c r="V21" s="252"/>
    </row>
    <row r="22" spans="1:26" ht="39" customHeight="1" x14ac:dyDescent="0.35">
      <c r="A22" s="199" t="s">
        <v>71</v>
      </c>
      <c r="B22" s="240" t="s">
        <v>96</v>
      </c>
      <c r="C22" s="119" t="s">
        <v>298</v>
      </c>
      <c r="D22" s="119" t="s">
        <v>289</v>
      </c>
      <c r="E22" s="265" t="s">
        <v>281</v>
      </c>
      <c r="F22" s="259">
        <f ca="1">COUNTIFS(INDIRECT("RAG!$C$"&amp;$V12&amp;":$BB$"&amp;$V12),F$11,RAG!$C$3:$BB$3,$B22)</f>
        <v>1</v>
      </c>
      <c r="G22" s="259">
        <f ca="1">COUNTIFS(INDIRECT("RAG!$C$"&amp;$V12&amp;":$BB$"&amp;$V12),G$11,RAG!$C$3:$BB$3,$B22)</f>
        <v>0</v>
      </c>
      <c r="H22" s="259">
        <f ca="1">COUNTIFS(INDIRECT("RAG!$C$"&amp;$V12&amp;":$BB$"&amp;$V12),H$11,RAG!$C$3:$BB$3,$B22)</f>
        <v>1</v>
      </c>
      <c r="I22" s="316" t="s">
        <v>231</v>
      </c>
      <c r="J22" s="265" t="s">
        <v>231</v>
      </c>
      <c r="K22" s="265" t="s">
        <v>231</v>
      </c>
      <c r="L22" s="265" t="s">
        <v>231</v>
      </c>
      <c r="M22" s="265" t="s">
        <v>231</v>
      </c>
      <c r="N22" s="265" t="s">
        <v>262</v>
      </c>
      <c r="O22" s="246" t="s">
        <v>872</v>
      </c>
      <c r="P22" s="277" t="s">
        <v>289</v>
      </c>
      <c r="Q22" s="249"/>
      <c r="R22" s="249"/>
      <c r="S22" s="293"/>
      <c r="V22" s="237"/>
      <c r="Z22" t="str">
        <f>IF(R22&gt;0,B22&amp;":"&amp;R22&amp;"
","")</f>
        <v/>
      </c>
    </row>
    <row r="23" spans="1:26" ht="50.25" customHeight="1" thickBot="1" x14ac:dyDescent="0.4">
      <c r="A23" s="200"/>
      <c r="B23" s="242"/>
      <c r="C23" s="121" t="s">
        <v>301</v>
      </c>
      <c r="D23" s="108" t="s">
        <v>289</v>
      </c>
      <c r="E23" s="267"/>
      <c r="F23" s="261"/>
      <c r="G23" s="261"/>
      <c r="H23" s="261"/>
      <c r="I23" s="297"/>
      <c r="J23" s="267"/>
      <c r="K23" s="267"/>
      <c r="L23" s="267"/>
      <c r="M23" s="267"/>
      <c r="N23" s="267"/>
      <c r="O23" s="247"/>
      <c r="P23" s="279"/>
      <c r="Q23" s="251"/>
      <c r="R23" s="251"/>
      <c r="S23" s="293"/>
      <c r="V23" s="252"/>
    </row>
    <row r="24" spans="1:26" ht="72.5" x14ac:dyDescent="0.35">
      <c r="A24" s="196" t="s">
        <v>72</v>
      </c>
      <c r="B24" s="240" t="s">
        <v>97</v>
      </c>
      <c r="C24" s="122" t="s">
        <v>302</v>
      </c>
      <c r="D24" s="119" t="s">
        <v>281</v>
      </c>
      <c r="E24" s="253" t="s">
        <v>281</v>
      </c>
      <c r="F24" s="240">
        <f ca="1">COUNTIFS(INDIRECT("RAG!$C$"&amp;$V12&amp;":$BB$"&amp;$V12),F$11,RAG!$C$3:$BB$3,$B24)</f>
        <v>0</v>
      </c>
      <c r="G24" s="240">
        <f ca="1">COUNTIFS(INDIRECT("RAG!$C$"&amp;$V12&amp;":$BB$"&amp;$V12),G$11,RAG!$C$3:$BB$3,$B24)</f>
        <v>1</v>
      </c>
      <c r="H24" s="240">
        <f ca="1">COUNTIFS(INDIRECT("RAG!$C$"&amp;$V12&amp;":$BB$"&amp;$V12),H$11,RAG!$C$3:$BB$3,$B24)</f>
        <v>5</v>
      </c>
      <c r="I24" s="231" t="s">
        <v>231</v>
      </c>
      <c r="J24" s="231" t="s">
        <v>231</v>
      </c>
      <c r="K24" s="231" t="s">
        <v>231</v>
      </c>
      <c r="L24" s="231" t="s">
        <v>231</v>
      </c>
      <c r="M24" s="231" t="s">
        <v>231</v>
      </c>
      <c r="N24" s="231" t="s">
        <v>262</v>
      </c>
      <c r="O24" s="246" t="s">
        <v>873</v>
      </c>
      <c r="P24" s="277" t="s">
        <v>289</v>
      </c>
      <c r="Q24" s="249"/>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32"/>
      <c r="J25" s="232"/>
      <c r="K25" s="232"/>
      <c r="L25" s="232"/>
      <c r="M25" s="232"/>
      <c r="N25" s="232"/>
      <c r="O25" s="187"/>
      <c r="P25" s="278"/>
      <c r="Q25" s="250"/>
      <c r="R25" s="235"/>
      <c r="S25" s="293"/>
      <c r="V25" s="238"/>
    </row>
    <row r="26" spans="1:26" x14ac:dyDescent="0.35">
      <c r="A26" s="197"/>
      <c r="B26" s="241"/>
      <c r="C26" s="81" t="s">
        <v>304</v>
      </c>
      <c r="D26" s="108" t="s">
        <v>281</v>
      </c>
      <c r="E26" s="254"/>
      <c r="F26" s="241"/>
      <c r="G26" s="241"/>
      <c r="H26" s="241"/>
      <c r="I26" s="232"/>
      <c r="J26" s="232"/>
      <c r="K26" s="232"/>
      <c r="L26" s="232"/>
      <c r="M26" s="232"/>
      <c r="N26" s="232"/>
      <c r="O26" s="187"/>
      <c r="P26" s="278"/>
      <c r="Q26" s="250"/>
      <c r="R26" s="235"/>
      <c r="S26" s="293"/>
      <c r="V26" s="238"/>
    </row>
    <row r="27" spans="1:26" x14ac:dyDescent="0.35">
      <c r="A27" s="197"/>
      <c r="B27" s="241"/>
      <c r="C27" s="81" t="s">
        <v>305</v>
      </c>
      <c r="D27" s="108" t="s">
        <v>289</v>
      </c>
      <c r="E27" s="254"/>
      <c r="F27" s="241"/>
      <c r="G27" s="241"/>
      <c r="H27" s="241"/>
      <c r="I27" s="232"/>
      <c r="J27" s="232"/>
      <c r="K27" s="232"/>
      <c r="L27" s="232"/>
      <c r="M27" s="232"/>
      <c r="N27" s="232"/>
      <c r="O27" s="187"/>
      <c r="P27" s="278"/>
      <c r="Q27" s="250"/>
      <c r="R27" s="235"/>
      <c r="S27" s="293"/>
      <c r="V27" s="238"/>
    </row>
    <row r="28" spans="1:26" x14ac:dyDescent="0.35">
      <c r="A28" s="197"/>
      <c r="B28" s="241"/>
      <c r="C28" s="81" t="s">
        <v>306</v>
      </c>
      <c r="D28" s="108" t="s">
        <v>289</v>
      </c>
      <c r="E28" s="254"/>
      <c r="F28" s="241"/>
      <c r="G28" s="241"/>
      <c r="H28" s="241"/>
      <c r="I28" s="232"/>
      <c r="J28" s="232"/>
      <c r="K28" s="232"/>
      <c r="L28" s="232"/>
      <c r="M28" s="232"/>
      <c r="N28" s="232"/>
      <c r="O28" s="187"/>
      <c r="P28" s="278"/>
      <c r="Q28" s="250"/>
      <c r="R28" s="235"/>
      <c r="S28" s="293"/>
      <c r="V28" s="238"/>
    </row>
    <row r="29" spans="1:26" ht="29.15" customHeight="1" x14ac:dyDescent="0.35">
      <c r="A29" s="197"/>
      <c r="B29" s="241"/>
      <c r="C29" s="81" t="s">
        <v>307</v>
      </c>
      <c r="D29" s="108" t="s">
        <v>289</v>
      </c>
      <c r="E29" s="254"/>
      <c r="F29" s="241"/>
      <c r="G29" s="241"/>
      <c r="H29" s="241"/>
      <c r="I29" s="232"/>
      <c r="J29" s="232"/>
      <c r="K29" s="232"/>
      <c r="L29" s="232"/>
      <c r="M29" s="232"/>
      <c r="N29" s="232"/>
      <c r="O29" s="187"/>
      <c r="P29" s="278"/>
      <c r="Q29" s="250"/>
      <c r="R29" s="235"/>
      <c r="S29" s="293"/>
      <c r="V29" s="238"/>
    </row>
    <row r="30" spans="1:26" x14ac:dyDescent="0.35">
      <c r="A30" s="197"/>
      <c r="B30" s="241"/>
      <c r="C30" s="81" t="s">
        <v>308</v>
      </c>
      <c r="D30" s="108" t="s">
        <v>289</v>
      </c>
      <c r="E30" s="254"/>
      <c r="F30" s="241"/>
      <c r="G30" s="241"/>
      <c r="H30" s="241"/>
      <c r="I30" s="232"/>
      <c r="J30" s="232"/>
      <c r="K30" s="232"/>
      <c r="L30" s="232"/>
      <c r="M30" s="232"/>
      <c r="N30" s="232"/>
      <c r="O30" s="187"/>
      <c r="P30" s="278"/>
      <c r="Q30" s="250"/>
      <c r="R30" s="235"/>
      <c r="S30" s="293"/>
      <c r="V30" s="238"/>
    </row>
    <row r="31" spans="1:26" ht="29.5" thickBot="1" x14ac:dyDescent="0.4">
      <c r="A31" s="198"/>
      <c r="B31" s="242"/>
      <c r="C31" s="123" t="s">
        <v>309</v>
      </c>
      <c r="D31" s="108" t="s">
        <v>289</v>
      </c>
      <c r="E31" s="255"/>
      <c r="F31" s="242"/>
      <c r="G31" s="242"/>
      <c r="H31" s="242"/>
      <c r="I31" s="248"/>
      <c r="J31" s="248"/>
      <c r="K31" s="248"/>
      <c r="L31" s="248"/>
      <c r="M31" s="248"/>
      <c r="N31" s="248"/>
      <c r="O31" s="247"/>
      <c r="P31" s="279"/>
      <c r="Q31" s="251"/>
      <c r="R31" s="258"/>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0</v>
      </c>
      <c r="H32" s="240">
        <f ca="1">COUNTIFS(INDIRECT("RAG!$C$"&amp;$V12&amp;":$BB$"&amp;$V12),H$11,RAG!$C$3:$BB$3,$B32)</f>
        <v>4</v>
      </c>
      <c r="I32" s="231" t="s">
        <v>282</v>
      </c>
      <c r="J32" s="231" t="s">
        <v>335</v>
      </c>
      <c r="K32" s="231" t="s">
        <v>284</v>
      </c>
      <c r="L32" s="231" t="s">
        <v>285</v>
      </c>
      <c r="M32" s="231" t="s">
        <v>286</v>
      </c>
      <c r="N32" s="231" t="s">
        <v>261</v>
      </c>
      <c r="O32" s="246" t="s">
        <v>874</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32"/>
      <c r="J33" s="232"/>
      <c r="K33" s="232"/>
      <c r="L33" s="232"/>
      <c r="M33" s="232"/>
      <c r="N33" s="232"/>
      <c r="O33" s="187"/>
      <c r="P33" s="278"/>
      <c r="Q33" s="235"/>
      <c r="R33" s="235"/>
      <c r="S33" s="293"/>
      <c r="V33" s="238"/>
    </row>
    <row r="34" spans="1:26" x14ac:dyDescent="0.35">
      <c r="A34" s="197"/>
      <c r="B34" s="241"/>
      <c r="C34" s="125" t="s">
        <v>314</v>
      </c>
      <c r="D34" s="108" t="s">
        <v>281</v>
      </c>
      <c r="E34" s="254"/>
      <c r="F34" s="241"/>
      <c r="G34" s="241"/>
      <c r="H34" s="241"/>
      <c r="I34" s="232"/>
      <c r="J34" s="232"/>
      <c r="K34" s="232"/>
      <c r="L34" s="232"/>
      <c r="M34" s="232"/>
      <c r="N34" s="232"/>
      <c r="O34" s="187"/>
      <c r="P34" s="278"/>
      <c r="Q34" s="235"/>
      <c r="R34" s="235"/>
      <c r="S34" s="293"/>
      <c r="V34" s="238"/>
    </row>
    <row r="35" spans="1:26" ht="30" customHeight="1" x14ac:dyDescent="0.35">
      <c r="A35" s="197"/>
      <c r="B35" s="241"/>
      <c r="C35" s="125" t="s">
        <v>315</v>
      </c>
      <c r="D35" s="108" t="s">
        <v>289</v>
      </c>
      <c r="E35" s="254"/>
      <c r="F35" s="241"/>
      <c r="G35" s="241"/>
      <c r="H35" s="241"/>
      <c r="I35" s="232"/>
      <c r="J35" s="232"/>
      <c r="K35" s="232"/>
      <c r="L35" s="232"/>
      <c r="M35" s="232"/>
      <c r="N35" s="232"/>
      <c r="O35" s="187"/>
      <c r="P35" s="278"/>
      <c r="Q35" s="235"/>
      <c r="R35" s="235"/>
      <c r="S35" s="293"/>
      <c r="V35" s="238"/>
    </row>
    <row r="36" spans="1:26" x14ac:dyDescent="0.35">
      <c r="A36" s="197"/>
      <c r="B36" s="241"/>
      <c r="C36" s="125" t="s">
        <v>316</v>
      </c>
      <c r="D36" s="108" t="s">
        <v>281</v>
      </c>
      <c r="E36" s="254"/>
      <c r="F36" s="241"/>
      <c r="G36" s="241"/>
      <c r="H36" s="241"/>
      <c r="I36" s="232"/>
      <c r="J36" s="232"/>
      <c r="K36" s="232"/>
      <c r="L36" s="232"/>
      <c r="M36" s="232"/>
      <c r="N36" s="232"/>
      <c r="O36" s="187"/>
      <c r="P36" s="278"/>
      <c r="Q36" s="235"/>
      <c r="R36" s="235"/>
      <c r="S36" s="293"/>
      <c r="V36" s="238"/>
    </row>
    <row r="37" spans="1:26" x14ac:dyDescent="0.35">
      <c r="A37" s="197"/>
      <c r="B37" s="241"/>
      <c r="C37" s="125" t="s">
        <v>317</v>
      </c>
      <c r="D37" s="108" t="s">
        <v>289</v>
      </c>
      <c r="E37" s="254"/>
      <c r="F37" s="241"/>
      <c r="G37" s="241"/>
      <c r="H37" s="241"/>
      <c r="I37" s="232"/>
      <c r="J37" s="232"/>
      <c r="K37" s="232"/>
      <c r="L37" s="232"/>
      <c r="M37" s="232"/>
      <c r="N37" s="232"/>
      <c r="O37" s="187"/>
      <c r="P37" s="278"/>
      <c r="Q37" s="235"/>
      <c r="R37" s="235"/>
      <c r="S37" s="293"/>
      <c r="V37" s="238"/>
    </row>
    <row r="38" spans="1:26" x14ac:dyDescent="0.35">
      <c r="A38" s="197"/>
      <c r="B38" s="241"/>
      <c r="C38" s="125" t="s">
        <v>318</v>
      </c>
      <c r="D38" s="108" t="s">
        <v>289</v>
      </c>
      <c r="E38" s="254"/>
      <c r="F38" s="241"/>
      <c r="G38" s="241"/>
      <c r="H38" s="241"/>
      <c r="I38" s="232"/>
      <c r="J38" s="232"/>
      <c r="K38" s="232"/>
      <c r="L38" s="232"/>
      <c r="M38" s="232"/>
      <c r="N38" s="232"/>
      <c r="O38" s="187"/>
      <c r="P38" s="278"/>
      <c r="Q38" s="235"/>
      <c r="R38" s="235"/>
      <c r="S38" s="293"/>
      <c r="V38" s="238"/>
    </row>
    <row r="39" spans="1:26" ht="39" customHeight="1" thickBot="1" x14ac:dyDescent="0.4">
      <c r="A39" s="198"/>
      <c r="B39" s="242"/>
      <c r="C39" s="126" t="s">
        <v>319</v>
      </c>
      <c r="D39" s="108" t="s">
        <v>289</v>
      </c>
      <c r="E39" s="255"/>
      <c r="F39" s="242"/>
      <c r="G39" s="242"/>
      <c r="H39" s="242"/>
      <c r="I39" s="248"/>
      <c r="J39" s="248"/>
      <c r="K39" s="248"/>
      <c r="L39" s="248"/>
      <c r="M39" s="248"/>
      <c r="N39" s="248"/>
      <c r="O39" s="247"/>
      <c r="P39" s="279"/>
      <c r="Q39" s="258"/>
      <c r="R39" s="258"/>
      <c r="S39" s="293"/>
      <c r="V39" s="252"/>
    </row>
    <row r="40" spans="1:26" ht="27.5" customHeight="1" x14ac:dyDescent="0.35">
      <c r="A40" s="196" t="s">
        <v>77</v>
      </c>
      <c r="B40" s="240" t="s">
        <v>99</v>
      </c>
      <c r="C40" s="122" t="s">
        <v>320</v>
      </c>
      <c r="D40" s="119" t="s">
        <v>281</v>
      </c>
      <c r="E40" s="253" t="s">
        <v>281</v>
      </c>
      <c r="F40" s="240">
        <f ca="1">COUNTIFS(INDIRECT("RAG!$C$"&amp;$V12&amp;":$BB$"&amp;$V12),F$11,RAG!$C$3:$BB$3,$B40)</f>
        <v>2</v>
      </c>
      <c r="G40" s="240">
        <f ca="1">COUNTIFS(INDIRECT("RAG!$C$"&amp;$V12&amp;":$BB$"&amp;$V12),G$11,RAG!$C$3:$BB$3,$B40)</f>
        <v>0</v>
      </c>
      <c r="H40" s="240">
        <f ca="1">COUNTIFS(INDIRECT("RAG!$C$"&amp;$V12&amp;":$BB$"&amp;$V12),H$11,RAG!$C$3:$BB$3,$B40)</f>
        <v>0</v>
      </c>
      <c r="I40" s="231" t="s">
        <v>231</v>
      </c>
      <c r="J40" s="231" t="s">
        <v>231</v>
      </c>
      <c r="K40" s="231" t="s">
        <v>231</v>
      </c>
      <c r="L40" s="231" t="s">
        <v>231</v>
      </c>
      <c r="M40" s="231" t="s">
        <v>231</v>
      </c>
      <c r="N40" s="231" t="s">
        <v>262</v>
      </c>
      <c r="O40" s="246" t="s">
        <v>438</v>
      </c>
      <c r="P40" s="277" t="s">
        <v>289</v>
      </c>
      <c r="Q40" s="249"/>
      <c r="R40" s="249"/>
      <c r="S40" s="293"/>
      <c r="V40" s="237"/>
      <c r="Z40" t="str">
        <f>IF(R40&gt;0,B40&amp;":"&amp;R40&amp;"
","")</f>
        <v/>
      </c>
    </row>
    <row r="41" spans="1:26" ht="29" x14ac:dyDescent="0.35">
      <c r="A41" s="197"/>
      <c r="B41" s="241"/>
      <c r="C41" s="81" t="s">
        <v>322</v>
      </c>
      <c r="D41" s="108" t="s">
        <v>289</v>
      </c>
      <c r="E41" s="254"/>
      <c r="F41" s="241"/>
      <c r="G41" s="241"/>
      <c r="H41" s="241"/>
      <c r="I41" s="232"/>
      <c r="J41" s="232"/>
      <c r="K41" s="232"/>
      <c r="L41" s="232"/>
      <c r="M41" s="232"/>
      <c r="N41" s="232"/>
      <c r="O41" s="187"/>
      <c r="P41" s="278"/>
      <c r="Q41" s="250"/>
      <c r="R41" s="250"/>
      <c r="S41" s="293"/>
      <c r="V41" s="238"/>
    </row>
    <row r="42" spans="1:26" x14ac:dyDescent="0.35">
      <c r="A42" s="197"/>
      <c r="B42" s="241"/>
      <c r="C42" s="81" t="s">
        <v>323</v>
      </c>
      <c r="D42" s="108" t="s">
        <v>281</v>
      </c>
      <c r="E42" s="254"/>
      <c r="F42" s="241"/>
      <c r="G42" s="241"/>
      <c r="H42" s="241"/>
      <c r="I42" s="232"/>
      <c r="J42" s="232"/>
      <c r="K42" s="232"/>
      <c r="L42" s="232"/>
      <c r="M42" s="232"/>
      <c r="N42" s="232"/>
      <c r="O42" s="187"/>
      <c r="P42" s="278"/>
      <c r="Q42" s="250"/>
      <c r="R42" s="250"/>
      <c r="S42" s="293"/>
      <c r="V42" s="238"/>
    </row>
    <row r="43" spans="1:26" ht="29" x14ac:dyDescent="0.35">
      <c r="A43" s="197"/>
      <c r="B43" s="241"/>
      <c r="C43" s="81" t="s">
        <v>324</v>
      </c>
      <c r="D43" s="108" t="s">
        <v>289</v>
      </c>
      <c r="E43" s="254"/>
      <c r="F43" s="241"/>
      <c r="G43" s="241"/>
      <c r="H43" s="241"/>
      <c r="I43" s="232"/>
      <c r="J43" s="232"/>
      <c r="K43" s="232"/>
      <c r="L43" s="232"/>
      <c r="M43" s="232"/>
      <c r="N43" s="232"/>
      <c r="O43" s="187"/>
      <c r="P43" s="278"/>
      <c r="Q43" s="250"/>
      <c r="R43" s="250"/>
      <c r="S43" s="293"/>
      <c r="V43" s="238"/>
    </row>
    <row r="44" spans="1:26" ht="43.5" x14ac:dyDescent="0.35">
      <c r="A44" s="197"/>
      <c r="B44" s="241"/>
      <c r="C44" s="81" t="s">
        <v>325</v>
      </c>
      <c r="D44" s="108" t="s">
        <v>289</v>
      </c>
      <c r="E44" s="254"/>
      <c r="F44" s="241"/>
      <c r="G44" s="241"/>
      <c r="H44" s="241"/>
      <c r="I44" s="232"/>
      <c r="J44" s="232"/>
      <c r="K44" s="232"/>
      <c r="L44" s="232"/>
      <c r="M44" s="232"/>
      <c r="N44" s="232"/>
      <c r="O44" s="187"/>
      <c r="P44" s="278"/>
      <c r="Q44" s="250"/>
      <c r="R44" s="250"/>
      <c r="S44" s="293"/>
      <c r="V44" s="238"/>
    </row>
    <row r="45" spans="1:26" ht="29.5" thickBot="1" x14ac:dyDescent="0.4">
      <c r="A45" s="198"/>
      <c r="B45" s="242"/>
      <c r="C45" s="123" t="s">
        <v>326</v>
      </c>
      <c r="D45" s="108" t="s">
        <v>289</v>
      </c>
      <c r="E45" s="255"/>
      <c r="F45" s="242"/>
      <c r="G45" s="242"/>
      <c r="H45" s="242"/>
      <c r="I45" s="248"/>
      <c r="J45" s="248"/>
      <c r="K45" s="248"/>
      <c r="L45" s="248"/>
      <c r="M45" s="248"/>
      <c r="N45" s="248"/>
      <c r="O45" s="247"/>
      <c r="P45" s="279"/>
      <c r="Q45" s="251"/>
      <c r="R45" s="251"/>
      <c r="S45" s="293"/>
      <c r="V45" s="252"/>
    </row>
    <row r="46" spans="1:26" ht="29" x14ac:dyDescent="0.35">
      <c r="A46" s="196" t="s">
        <v>80</v>
      </c>
      <c r="B46" s="240" t="s">
        <v>100</v>
      </c>
      <c r="C46" s="122" t="s">
        <v>327</v>
      </c>
      <c r="D46" s="119" t="s">
        <v>281</v>
      </c>
      <c r="E46" s="253" t="s">
        <v>281</v>
      </c>
      <c r="F46" s="240">
        <f ca="1">COUNTIFS(INDIRECT("RAG!$C$"&amp;$V12&amp;":$BB$"&amp;$V12),F$11,RAG!$C$3:$BB$3,$B46)</f>
        <v>0</v>
      </c>
      <c r="G46" s="240">
        <f ca="1">COUNTIFS(INDIRECT("RAG!$C$"&amp;$V12&amp;":$BB$"&amp;$V12),G$11,RAG!$C$3:$BB$3,$B46)</f>
        <v>1</v>
      </c>
      <c r="H46" s="240">
        <f ca="1">COUNTIFS(INDIRECT("RAG!$C$"&amp;$V12&amp;":$BB$"&amp;$V12),H$11,RAG!$C$3:$BB$3,$B46)</f>
        <v>6</v>
      </c>
      <c r="I46" s="231" t="s">
        <v>282</v>
      </c>
      <c r="J46" s="231" t="s">
        <v>335</v>
      </c>
      <c r="K46" s="231" t="s">
        <v>284</v>
      </c>
      <c r="L46" s="231" t="s">
        <v>285</v>
      </c>
      <c r="M46" s="231" t="s">
        <v>286</v>
      </c>
      <c r="N46" s="231" t="s">
        <v>261</v>
      </c>
      <c r="O46" s="246" t="s">
        <v>439</v>
      </c>
      <c r="P46" s="277" t="s">
        <v>289</v>
      </c>
      <c r="Q46" s="234"/>
      <c r="R46" s="234" t="s">
        <v>312</v>
      </c>
      <c r="S46" s="293"/>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54"/>
      <c r="F47" s="241"/>
      <c r="G47" s="241"/>
      <c r="H47" s="241"/>
      <c r="I47" s="232"/>
      <c r="J47" s="232"/>
      <c r="K47" s="232"/>
      <c r="L47" s="232"/>
      <c r="M47" s="232"/>
      <c r="N47" s="232"/>
      <c r="O47" s="187"/>
      <c r="P47" s="278"/>
      <c r="Q47" s="235"/>
      <c r="R47" s="235"/>
      <c r="S47" s="293"/>
      <c r="V47" s="238"/>
    </row>
    <row r="48" spans="1:26" x14ac:dyDescent="0.35">
      <c r="A48" s="197"/>
      <c r="B48" s="241"/>
      <c r="C48" s="81" t="s">
        <v>329</v>
      </c>
      <c r="D48" s="108" t="s">
        <v>281</v>
      </c>
      <c r="E48" s="254"/>
      <c r="F48" s="241"/>
      <c r="G48" s="241"/>
      <c r="H48" s="241"/>
      <c r="I48" s="232"/>
      <c r="J48" s="232"/>
      <c r="K48" s="232"/>
      <c r="L48" s="232"/>
      <c r="M48" s="232"/>
      <c r="N48" s="232"/>
      <c r="O48" s="187"/>
      <c r="P48" s="278"/>
      <c r="Q48" s="235"/>
      <c r="R48" s="235"/>
      <c r="S48" s="293"/>
      <c r="V48" s="238"/>
    </row>
    <row r="49" spans="1:26" ht="14.5" customHeight="1" x14ac:dyDescent="0.35">
      <c r="A49" s="197"/>
      <c r="B49" s="241"/>
      <c r="C49" s="81" t="s">
        <v>330</v>
      </c>
      <c r="D49" s="108" t="s">
        <v>289</v>
      </c>
      <c r="E49" s="254"/>
      <c r="F49" s="241"/>
      <c r="G49" s="241"/>
      <c r="H49" s="241"/>
      <c r="I49" s="232"/>
      <c r="J49" s="232"/>
      <c r="K49" s="232"/>
      <c r="L49" s="232"/>
      <c r="M49" s="232"/>
      <c r="N49" s="232"/>
      <c r="O49" s="187"/>
      <c r="P49" s="278"/>
      <c r="Q49" s="235"/>
      <c r="R49" s="235"/>
      <c r="S49" s="293"/>
      <c r="V49" s="238"/>
    </row>
    <row r="50" spans="1:26" ht="89.5" customHeight="1" thickBot="1" x14ac:dyDescent="0.4">
      <c r="A50" s="198"/>
      <c r="B50" s="242"/>
      <c r="C50" s="123" t="s">
        <v>331</v>
      </c>
      <c r="D50" s="108" t="s">
        <v>289</v>
      </c>
      <c r="E50" s="255"/>
      <c r="F50" s="242"/>
      <c r="G50" s="242"/>
      <c r="H50" s="242"/>
      <c r="I50" s="248"/>
      <c r="J50" s="248"/>
      <c r="K50" s="248"/>
      <c r="L50" s="248"/>
      <c r="M50" s="248"/>
      <c r="N50" s="248"/>
      <c r="O50" s="247"/>
      <c r="P50" s="279"/>
      <c r="Q50" s="258"/>
      <c r="R50" s="258"/>
      <c r="S50" s="293"/>
      <c r="V50" s="252"/>
    </row>
    <row r="51" spans="1:26" ht="45" customHeight="1" x14ac:dyDescent="0.35">
      <c r="A51" s="196" t="s">
        <v>81</v>
      </c>
      <c r="B51" s="240" t="s">
        <v>101</v>
      </c>
      <c r="C51" s="122" t="s">
        <v>332</v>
      </c>
      <c r="D51" s="119" t="s">
        <v>281</v>
      </c>
      <c r="E51" s="253" t="s">
        <v>281</v>
      </c>
      <c r="F51" s="240">
        <f ca="1">COUNTIFS(INDIRECT("RAG!$C$"&amp;$V12&amp;":$BB$"&amp;$V12),F$11,RAG!$C$3:$BB$3,$B51)</f>
        <v>1</v>
      </c>
      <c r="G51" s="240">
        <f ca="1">COUNTIFS(INDIRECT("RAG!$C$"&amp;$V12&amp;":$BB$"&amp;$V12),G$11,RAG!$C$3:$BB$3,$B51)</f>
        <v>1</v>
      </c>
      <c r="H51" s="240">
        <f ca="1">COUNTIFS(INDIRECT("RAG!$C$"&amp;$V12&amp;":$BB$"&amp;$V12),H$11,RAG!$C$3:$BB$3,$B51)</f>
        <v>2</v>
      </c>
      <c r="I51" s="265" t="s">
        <v>231</v>
      </c>
      <c r="J51" s="265" t="s">
        <v>231</v>
      </c>
      <c r="K51" s="265" t="s">
        <v>231</v>
      </c>
      <c r="L51" s="265" t="s">
        <v>231</v>
      </c>
      <c r="M51" s="265" t="s">
        <v>231</v>
      </c>
      <c r="N51" s="265" t="s">
        <v>262</v>
      </c>
      <c r="O51" s="262" t="s">
        <v>875</v>
      </c>
      <c r="P51" s="231" t="s">
        <v>289</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89.15" customHeight="1" thickBot="1" x14ac:dyDescent="0.4">
      <c r="A52" s="198"/>
      <c r="B52" s="242"/>
      <c r="C52" s="123" t="s">
        <v>333</v>
      </c>
      <c r="D52" s="108" t="s">
        <v>281</v>
      </c>
      <c r="E52" s="255"/>
      <c r="F52" s="242"/>
      <c r="G52" s="242"/>
      <c r="H52" s="242"/>
      <c r="I52" s="267"/>
      <c r="J52" s="267"/>
      <c r="K52" s="267"/>
      <c r="L52" s="267"/>
      <c r="M52" s="267"/>
      <c r="N52" s="267"/>
      <c r="O52" s="264"/>
      <c r="P52" s="248"/>
      <c r="Q52" s="258"/>
      <c r="R52" s="258"/>
      <c r="S52" s="293"/>
      <c r="V52" s="252"/>
    </row>
    <row r="53" spans="1:26" ht="29" x14ac:dyDescent="0.35">
      <c r="A53" s="196" t="s">
        <v>83</v>
      </c>
      <c r="B53" s="240" t="s">
        <v>102</v>
      </c>
      <c r="C53" s="119" t="s">
        <v>334</v>
      </c>
      <c r="D53" s="119" t="s">
        <v>289</v>
      </c>
      <c r="E53" s="265" t="s">
        <v>281</v>
      </c>
      <c r="F53" s="259">
        <f ca="1">COUNTIFS(INDIRECT("RAG!$C$"&amp;$V12&amp;":$BB$"&amp;$V12),F$11,RAG!$C$3:$BB$3,$B53)</f>
        <v>0</v>
      </c>
      <c r="G53" s="259">
        <f ca="1">COUNTIFS(INDIRECT("RAG!$C$"&amp;$V12&amp;":$BB$"&amp;$V12),G$11,RAG!$C$3:$BB$3,$B53)</f>
        <v>0</v>
      </c>
      <c r="H53" s="259">
        <f ca="1">COUNTIFS(INDIRECT("RAG!$C$"&amp;$V12&amp;":$BB$"&amp;$V12),H$11,RAG!$C$3:$BB$3,$B53)</f>
        <v>1</v>
      </c>
      <c r="I53" s="231" t="s">
        <v>282</v>
      </c>
      <c r="J53" s="231" t="s">
        <v>335</v>
      </c>
      <c r="K53" s="231" t="s">
        <v>284</v>
      </c>
      <c r="L53" s="231" t="s">
        <v>285</v>
      </c>
      <c r="M53" s="231" t="s">
        <v>286</v>
      </c>
      <c r="N53" s="231" t="s">
        <v>261</v>
      </c>
      <c r="O53" s="246" t="s">
        <v>571</v>
      </c>
      <c r="P53" s="231" t="s">
        <v>289</v>
      </c>
      <c r="Q53" s="249"/>
      <c r="R53" s="234" t="s">
        <v>525</v>
      </c>
      <c r="S53" s="293"/>
      <c r="V53" s="237"/>
      <c r="Z53" t="str">
        <f>IF(R53&gt;0,B53&amp;":"&amp;R53&amp;"
","")</f>
        <v xml:space="preserve">IIA8:Local Plan Policy CN2: Energy Infrastructure requires electric vehicle charging to be provided on site, if car parking is proposed.
</v>
      </c>
    </row>
    <row r="54" spans="1:26" x14ac:dyDescent="0.35">
      <c r="A54" s="197"/>
      <c r="B54" s="241"/>
      <c r="C54" s="108" t="s">
        <v>336</v>
      </c>
      <c r="D54" s="108" t="s">
        <v>281</v>
      </c>
      <c r="E54" s="266"/>
      <c r="F54" s="260"/>
      <c r="G54" s="260"/>
      <c r="H54" s="260"/>
      <c r="I54" s="232"/>
      <c r="J54" s="232"/>
      <c r="K54" s="232"/>
      <c r="L54" s="232"/>
      <c r="M54" s="232"/>
      <c r="N54" s="232"/>
      <c r="O54" s="187"/>
      <c r="P54" s="232"/>
      <c r="Q54" s="250"/>
      <c r="R54" s="235"/>
      <c r="S54" s="293"/>
      <c r="V54" s="238"/>
    </row>
    <row r="55" spans="1:26" x14ac:dyDescent="0.35">
      <c r="A55" s="197"/>
      <c r="B55" s="241"/>
      <c r="C55" s="127" t="s">
        <v>337</v>
      </c>
      <c r="D55" s="108" t="s">
        <v>289</v>
      </c>
      <c r="E55" s="266"/>
      <c r="F55" s="260"/>
      <c r="G55" s="260"/>
      <c r="H55" s="260"/>
      <c r="I55" s="232"/>
      <c r="J55" s="232"/>
      <c r="K55" s="232"/>
      <c r="L55" s="232"/>
      <c r="M55" s="232"/>
      <c r="N55" s="232"/>
      <c r="O55" s="187"/>
      <c r="P55" s="232"/>
      <c r="Q55" s="250"/>
      <c r="R55" s="235"/>
      <c r="S55" s="293"/>
      <c r="V55" s="238"/>
    </row>
    <row r="56" spans="1:26" x14ac:dyDescent="0.35">
      <c r="A56" s="197"/>
      <c r="B56" s="241"/>
      <c r="C56" s="108" t="s">
        <v>338</v>
      </c>
      <c r="D56" s="108" t="s">
        <v>289</v>
      </c>
      <c r="E56" s="266"/>
      <c r="F56" s="260"/>
      <c r="G56" s="260"/>
      <c r="H56" s="260"/>
      <c r="I56" s="232"/>
      <c r="J56" s="232"/>
      <c r="K56" s="232"/>
      <c r="L56" s="232"/>
      <c r="M56" s="232"/>
      <c r="N56" s="232"/>
      <c r="O56" s="187"/>
      <c r="P56" s="232"/>
      <c r="Q56" s="250"/>
      <c r="R56" s="235"/>
      <c r="S56" s="293"/>
      <c r="V56" s="238"/>
    </row>
    <row r="57" spans="1:26" ht="112" customHeight="1" thickBot="1" x14ac:dyDescent="0.4">
      <c r="A57" s="198"/>
      <c r="B57" s="242"/>
      <c r="C57" s="121" t="s">
        <v>339</v>
      </c>
      <c r="D57" s="108" t="s">
        <v>281</v>
      </c>
      <c r="E57" s="267"/>
      <c r="F57" s="261"/>
      <c r="G57" s="261"/>
      <c r="H57" s="261"/>
      <c r="I57" s="248"/>
      <c r="J57" s="248"/>
      <c r="K57" s="248"/>
      <c r="L57" s="248"/>
      <c r="M57" s="248"/>
      <c r="N57" s="248"/>
      <c r="O57" s="247"/>
      <c r="P57" s="248"/>
      <c r="Q57" s="251"/>
      <c r="R57" s="258"/>
      <c r="S57" s="293"/>
      <c r="V57" s="252"/>
    </row>
    <row r="58" spans="1:26" ht="29.25" customHeight="1" x14ac:dyDescent="0.35">
      <c r="A58" s="196" t="s">
        <v>84</v>
      </c>
      <c r="B58" s="240" t="s">
        <v>103</v>
      </c>
      <c r="C58" s="128" t="s">
        <v>340</v>
      </c>
      <c r="D58" s="119" t="s">
        <v>281</v>
      </c>
      <c r="E58" s="265" t="s">
        <v>281</v>
      </c>
      <c r="F58" s="259">
        <f ca="1">COUNTIFS(INDIRECT("RAG!$C$"&amp;$V12&amp;":$BB$"&amp;$V12),F$11,RAG!$C$3:$BB$3,$B58)</f>
        <v>1</v>
      </c>
      <c r="G58" s="259">
        <f ca="1">COUNTIFS(INDIRECT("RAG!$C$"&amp;$V12&amp;":$BB$"&amp;$V12),G$11,RAG!$C$3:$BB$3,$B58)</f>
        <v>0</v>
      </c>
      <c r="H58" s="259">
        <f ca="1">COUNTIFS(INDIRECT("RAG!$C$"&amp;$V12&amp;":$BB$"&amp;$V12),H$11,RAG!$C$3:$BB$3,$B58)</f>
        <v>1</v>
      </c>
      <c r="I58" s="231" t="s">
        <v>282</v>
      </c>
      <c r="J58" s="231" t="s">
        <v>335</v>
      </c>
      <c r="K58" s="231" t="s">
        <v>284</v>
      </c>
      <c r="L58" s="231" t="s">
        <v>285</v>
      </c>
      <c r="M58" s="231" t="s">
        <v>286</v>
      </c>
      <c r="N58" s="231" t="s">
        <v>261</v>
      </c>
      <c r="O58" s="246" t="s">
        <v>876</v>
      </c>
      <c r="P58" s="231" t="s">
        <v>289</v>
      </c>
      <c r="Q58" s="249"/>
      <c r="R58" s="234" t="s">
        <v>524</v>
      </c>
      <c r="S58" s="293"/>
      <c r="V58" s="237"/>
      <c r="Z58" t="str">
        <f>IF(R58&gt;0,B58&amp;":"&amp;R58&amp;"
","")</f>
        <v xml:space="preserve">IIA9:Local Plan Policy CN4: Sustainable Drainage requires sites to incorporate natural flood risk solutions, such as SUDs.
</v>
      </c>
    </row>
    <row r="59" spans="1:26" ht="14.5" customHeight="1" x14ac:dyDescent="0.35">
      <c r="A59" s="197"/>
      <c r="B59" s="241"/>
      <c r="C59" s="109" t="s">
        <v>341</v>
      </c>
      <c r="D59" s="108" t="s">
        <v>289</v>
      </c>
      <c r="E59" s="266"/>
      <c r="F59" s="260"/>
      <c r="G59" s="260"/>
      <c r="H59" s="260"/>
      <c r="I59" s="232"/>
      <c r="J59" s="232"/>
      <c r="K59" s="232"/>
      <c r="L59" s="232"/>
      <c r="M59" s="232"/>
      <c r="N59" s="232"/>
      <c r="O59" s="187"/>
      <c r="P59" s="232"/>
      <c r="Q59" s="250"/>
      <c r="R59" s="235"/>
      <c r="S59" s="293"/>
      <c r="V59" s="238"/>
    </row>
    <row r="60" spans="1:26" ht="29.5" thickBot="1" x14ac:dyDescent="0.4">
      <c r="A60" s="198"/>
      <c r="B60" s="242"/>
      <c r="C60" s="129" t="s">
        <v>342</v>
      </c>
      <c r="D60" s="108" t="s">
        <v>289</v>
      </c>
      <c r="E60" s="267"/>
      <c r="F60" s="261"/>
      <c r="G60" s="261"/>
      <c r="H60" s="261"/>
      <c r="I60" s="248"/>
      <c r="J60" s="248"/>
      <c r="K60" s="248"/>
      <c r="L60" s="248"/>
      <c r="M60" s="248"/>
      <c r="N60" s="248"/>
      <c r="O60" s="247"/>
      <c r="P60" s="248"/>
      <c r="Q60" s="251"/>
      <c r="R60" s="258"/>
      <c r="S60" s="293"/>
      <c r="V60" s="252"/>
    </row>
    <row r="61" spans="1:26" ht="14.5" customHeight="1" x14ac:dyDescent="0.35">
      <c r="A61" s="196" t="s">
        <v>85</v>
      </c>
      <c r="B61" s="240" t="s">
        <v>104</v>
      </c>
      <c r="C61" s="119" t="s">
        <v>343</v>
      </c>
      <c r="D61" s="119" t="s">
        <v>281</v>
      </c>
      <c r="E61" s="265" t="s">
        <v>281</v>
      </c>
      <c r="F61" s="259">
        <f ca="1">COUNTIFS(INDIRECT("RAG!$C$"&amp;$V12&amp;":$BB$"&amp;$V12),F$11,RAG!$C$3:$BB$3,$B61)</f>
        <v>2</v>
      </c>
      <c r="G61" s="259">
        <f ca="1">COUNTIFS(INDIRECT("RAG!$C$"&amp;$V12&amp;":$BB$"&amp;$V12),G$11,RAG!$C$3:$BB$3,$B61)</f>
        <v>0</v>
      </c>
      <c r="H61" s="259">
        <f ca="1">COUNTIFS(INDIRECT("RAG!$C$"&amp;$V12&amp;":$BB$"&amp;$V12),H$11,RAG!$C$3:$BB$3,$B61)</f>
        <v>3</v>
      </c>
      <c r="I61" s="231" t="s">
        <v>231</v>
      </c>
      <c r="J61" s="231" t="s">
        <v>231</v>
      </c>
      <c r="K61" s="231" t="s">
        <v>231</v>
      </c>
      <c r="L61" s="231" t="s">
        <v>231</v>
      </c>
      <c r="M61" s="231" t="s">
        <v>231</v>
      </c>
      <c r="N61" s="231" t="s">
        <v>262</v>
      </c>
      <c r="O61" s="246" t="s">
        <v>877</v>
      </c>
      <c r="P61" s="231" t="s">
        <v>289</v>
      </c>
      <c r="Q61" s="271"/>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32"/>
      <c r="J62" s="232"/>
      <c r="K62" s="232"/>
      <c r="L62" s="232"/>
      <c r="M62" s="232"/>
      <c r="N62" s="232"/>
      <c r="O62" s="187"/>
      <c r="P62" s="232"/>
      <c r="Q62" s="272"/>
      <c r="R62" s="272"/>
      <c r="S62" s="293"/>
      <c r="V62" s="275"/>
    </row>
    <row r="63" spans="1:26" x14ac:dyDescent="0.35">
      <c r="A63" s="197"/>
      <c r="B63" s="241"/>
      <c r="C63" s="108" t="s">
        <v>345</v>
      </c>
      <c r="D63" s="108" t="s">
        <v>281</v>
      </c>
      <c r="E63" s="266"/>
      <c r="F63" s="260"/>
      <c r="G63" s="260"/>
      <c r="H63" s="260"/>
      <c r="I63" s="232"/>
      <c r="J63" s="232"/>
      <c r="K63" s="232"/>
      <c r="L63" s="232"/>
      <c r="M63" s="232"/>
      <c r="N63" s="232"/>
      <c r="O63" s="187"/>
      <c r="P63" s="232"/>
      <c r="Q63" s="272"/>
      <c r="R63" s="272"/>
      <c r="S63" s="293"/>
      <c r="V63" s="275"/>
    </row>
    <row r="64" spans="1:26" x14ac:dyDescent="0.35">
      <c r="A64" s="197"/>
      <c r="B64" s="241"/>
      <c r="C64" s="108" t="s">
        <v>346</v>
      </c>
      <c r="D64" s="108" t="s">
        <v>281</v>
      </c>
      <c r="E64" s="266"/>
      <c r="F64" s="260"/>
      <c r="G64" s="260"/>
      <c r="H64" s="260"/>
      <c r="I64" s="232"/>
      <c r="J64" s="232"/>
      <c r="K64" s="232"/>
      <c r="L64" s="232"/>
      <c r="M64" s="232"/>
      <c r="N64" s="232"/>
      <c r="O64" s="187"/>
      <c r="P64" s="232"/>
      <c r="Q64" s="272"/>
      <c r="R64" s="272"/>
      <c r="S64" s="293"/>
      <c r="V64" s="275"/>
    </row>
    <row r="65" spans="1:26" x14ac:dyDescent="0.35">
      <c r="A65" s="197"/>
      <c r="B65" s="241"/>
      <c r="C65" s="108" t="s">
        <v>347</v>
      </c>
      <c r="D65" s="108" t="s">
        <v>289</v>
      </c>
      <c r="E65" s="266"/>
      <c r="F65" s="260"/>
      <c r="G65" s="260"/>
      <c r="H65" s="260"/>
      <c r="I65" s="232"/>
      <c r="J65" s="232"/>
      <c r="K65" s="232"/>
      <c r="L65" s="232"/>
      <c r="M65" s="232"/>
      <c r="N65" s="232"/>
      <c r="O65" s="187"/>
      <c r="P65" s="232"/>
      <c r="Q65" s="272"/>
      <c r="R65" s="272"/>
      <c r="S65" s="293"/>
      <c r="V65" s="275"/>
    </row>
    <row r="66" spans="1:26" x14ac:dyDescent="0.35">
      <c r="A66" s="197"/>
      <c r="B66" s="241"/>
      <c r="C66" s="108" t="s">
        <v>348</v>
      </c>
      <c r="D66" s="108" t="s">
        <v>289</v>
      </c>
      <c r="E66" s="266"/>
      <c r="F66" s="260"/>
      <c r="G66" s="260"/>
      <c r="H66" s="260"/>
      <c r="I66" s="232"/>
      <c r="J66" s="232"/>
      <c r="K66" s="232"/>
      <c r="L66" s="232"/>
      <c r="M66" s="232"/>
      <c r="N66" s="232"/>
      <c r="O66" s="187"/>
      <c r="P66" s="232"/>
      <c r="Q66" s="272"/>
      <c r="R66" s="272"/>
      <c r="S66" s="293"/>
      <c r="V66" s="275"/>
    </row>
    <row r="67" spans="1:26" ht="29" x14ac:dyDescent="0.35">
      <c r="A67" s="197"/>
      <c r="B67" s="241"/>
      <c r="C67" s="108" t="s">
        <v>349</v>
      </c>
      <c r="D67" s="108" t="s">
        <v>289</v>
      </c>
      <c r="E67" s="266"/>
      <c r="F67" s="260"/>
      <c r="G67" s="260"/>
      <c r="H67" s="260"/>
      <c r="I67" s="232"/>
      <c r="J67" s="232"/>
      <c r="K67" s="232"/>
      <c r="L67" s="232"/>
      <c r="M67" s="232"/>
      <c r="N67" s="232"/>
      <c r="O67" s="187"/>
      <c r="P67" s="232"/>
      <c r="Q67" s="272"/>
      <c r="R67" s="272"/>
      <c r="S67" s="293"/>
      <c r="V67" s="275"/>
    </row>
    <row r="68" spans="1:26" ht="15" thickBot="1" x14ac:dyDescent="0.4">
      <c r="A68" s="198"/>
      <c r="B68" s="242"/>
      <c r="C68" s="121" t="s">
        <v>350</v>
      </c>
      <c r="D68" s="108" t="s">
        <v>281</v>
      </c>
      <c r="E68" s="267"/>
      <c r="F68" s="261"/>
      <c r="G68" s="261"/>
      <c r="H68" s="261"/>
      <c r="I68" s="248"/>
      <c r="J68" s="248"/>
      <c r="K68" s="248"/>
      <c r="L68" s="248"/>
      <c r="M68" s="248"/>
      <c r="N68" s="248"/>
      <c r="O68" s="247"/>
      <c r="P68" s="248"/>
      <c r="Q68" s="273"/>
      <c r="R68" s="273"/>
      <c r="S68" s="293"/>
      <c r="V68" s="276"/>
    </row>
    <row r="69" spans="1:26" x14ac:dyDescent="0.35">
      <c r="A69" s="196" t="s">
        <v>599</v>
      </c>
      <c r="B69" s="240" t="s">
        <v>105</v>
      </c>
      <c r="C69" s="124" t="s">
        <v>738</v>
      </c>
      <c r="D69" s="119" t="s">
        <v>281</v>
      </c>
      <c r="E69" s="265" t="s">
        <v>281</v>
      </c>
      <c r="F69" s="259">
        <f ca="1">COUNTIFS(INDIRECT("RAG!$C$"&amp;$V12&amp;":$BB$"&amp;$V12),F$11,RAG!$C$3:$BB$3,$B69)</f>
        <v>2</v>
      </c>
      <c r="G69" s="259">
        <f ca="1">COUNTIFS(INDIRECT("RAG!$C$"&amp;$V12&amp;":$BB$"&amp;$V12),G$11,RAG!$C$3:$BB$3,$B69)</f>
        <v>0</v>
      </c>
      <c r="H69" s="259">
        <f ca="1">COUNTIFS(INDIRECT("RAG!$C$"&amp;$V12&amp;":$BB$"&amp;$V12),H$11,RAG!$C$3:$BB$3,$B69)</f>
        <v>4</v>
      </c>
      <c r="I69" s="231" t="s">
        <v>282</v>
      </c>
      <c r="J69" s="231" t="s">
        <v>335</v>
      </c>
      <c r="K69" s="231" t="s">
        <v>284</v>
      </c>
      <c r="L69" s="231" t="s">
        <v>285</v>
      </c>
      <c r="M69" s="231" t="s">
        <v>286</v>
      </c>
      <c r="N69" s="231" t="s">
        <v>264</v>
      </c>
      <c r="O69" s="262" t="s">
        <v>878</v>
      </c>
      <c r="P69" s="231" t="s">
        <v>281</v>
      </c>
      <c r="Q69" s="234" t="s">
        <v>351</v>
      </c>
      <c r="R69" s="234"/>
      <c r="S69" s="293"/>
      <c r="V69" s="237"/>
      <c r="Z69" t="str">
        <f>IF(R69&gt;0,B69&amp;":"&amp;R69&amp;"
","")</f>
        <v/>
      </c>
    </row>
    <row r="70" spans="1:26" x14ac:dyDescent="0.35">
      <c r="A70" s="197"/>
      <c r="B70" s="241"/>
      <c r="C70" s="125" t="s">
        <v>352</v>
      </c>
      <c r="D70" s="108" t="s">
        <v>281</v>
      </c>
      <c r="E70" s="266"/>
      <c r="F70" s="260"/>
      <c r="G70" s="260"/>
      <c r="H70" s="260"/>
      <c r="I70" s="232"/>
      <c r="J70" s="232"/>
      <c r="K70" s="232"/>
      <c r="L70" s="232"/>
      <c r="M70" s="232"/>
      <c r="N70" s="232"/>
      <c r="O70" s="263"/>
      <c r="P70" s="232"/>
      <c r="Q70" s="235"/>
      <c r="R70" s="235"/>
      <c r="S70" s="293"/>
      <c r="V70" s="238"/>
    </row>
    <row r="71" spans="1:26" ht="29" x14ac:dyDescent="0.35">
      <c r="A71" s="197"/>
      <c r="B71" s="241"/>
      <c r="C71" s="125" t="s">
        <v>353</v>
      </c>
      <c r="D71" s="108" t="s">
        <v>289</v>
      </c>
      <c r="E71" s="266"/>
      <c r="F71" s="260"/>
      <c r="G71" s="260"/>
      <c r="H71" s="260"/>
      <c r="I71" s="232"/>
      <c r="J71" s="232"/>
      <c r="K71" s="232"/>
      <c r="L71" s="232"/>
      <c r="M71" s="232"/>
      <c r="N71" s="232"/>
      <c r="O71" s="263"/>
      <c r="P71" s="232"/>
      <c r="Q71" s="235"/>
      <c r="R71" s="235"/>
      <c r="S71" s="293"/>
      <c r="V71" s="238"/>
    </row>
    <row r="72" spans="1:26" x14ac:dyDescent="0.35">
      <c r="A72" s="197"/>
      <c r="B72" s="241"/>
      <c r="C72" s="125" t="s">
        <v>354</v>
      </c>
      <c r="D72" s="108" t="s">
        <v>289</v>
      </c>
      <c r="E72" s="266"/>
      <c r="F72" s="260"/>
      <c r="G72" s="260"/>
      <c r="H72" s="260"/>
      <c r="I72" s="232"/>
      <c r="J72" s="232"/>
      <c r="K72" s="232"/>
      <c r="L72" s="232"/>
      <c r="M72" s="232"/>
      <c r="N72" s="232"/>
      <c r="O72" s="263"/>
      <c r="P72" s="232"/>
      <c r="Q72" s="235"/>
      <c r="R72" s="235"/>
      <c r="S72" s="293"/>
      <c r="V72" s="238"/>
    </row>
    <row r="73" spans="1:26" x14ac:dyDescent="0.35">
      <c r="A73" s="197"/>
      <c r="B73" s="241"/>
      <c r="C73" s="125" t="s">
        <v>739</v>
      </c>
      <c r="D73" s="108" t="s">
        <v>289</v>
      </c>
      <c r="E73" s="266"/>
      <c r="F73" s="260"/>
      <c r="G73" s="260"/>
      <c r="H73" s="260"/>
      <c r="I73" s="232"/>
      <c r="J73" s="232"/>
      <c r="K73" s="232"/>
      <c r="L73" s="232"/>
      <c r="M73" s="232"/>
      <c r="N73" s="232"/>
      <c r="O73" s="263"/>
      <c r="P73" s="232"/>
      <c r="Q73" s="235"/>
      <c r="R73" s="235"/>
      <c r="S73" s="293"/>
      <c r="V73" s="238"/>
    </row>
    <row r="74" spans="1:26" x14ac:dyDescent="0.35">
      <c r="A74" s="197"/>
      <c r="B74" s="241"/>
      <c r="C74" s="125" t="s">
        <v>355</v>
      </c>
      <c r="D74" s="108" t="s">
        <v>289</v>
      </c>
      <c r="E74" s="266"/>
      <c r="F74" s="260"/>
      <c r="G74" s="260"/>
      <c r="H74" s="260"/>
      <c r="I74" s="232"/>
      <c r="J74" s="232"/>
      <c r="K74" s="232"/>
      <c r="L74" s="232"/>
      <c r="M74" s="232"/>
      <c r="N74" s="232"/>
      <c r="O74" s="263"/>
      <c r="P74" s="232"/>
      <c r="Q74" s="235"/>
      <c r="R74" s="235"/>
      <c r="S74" s="293"/>
      <c r="V74" s="238"/>
    </row>
    <row r="75" spans="1:26" ht="56.15" customHeight="1" thickBot="1" x14ac:dyDescent="0.4">
      <c r="A75" s="198"/>
      <c r="B75" s="242"/>
      <c r="C75" s="126" t="s">
        <v>356</v>
      </c>
      <c r="D75" s="108" t="s">
        <v>289</v>
      </c>
      <c r="E75" s="267"/>
      <c r="F75" s="261"/>
      <c r="G75" s="261"/>
      <c r="H75" s="261"/>
      <c r="I75" s="248"/>
      <c r="J75" s="248"/>
      <c r="K75" s="248"/>
      <c r="L75" s="248"/>
      <c r="M75" s="248"/>
      <c r="N75" s="248"/>
      <c r="O75" s="264"/>
      <c r="P75" s="248"/>
      <c r="Q75" s="258"/>
      <c r="R75" s="258"/>
      <c r="S75" s="293"/>
      <c r="V75" s="252"/>
    </row>
    <row r="76" spans="1:26" x14ac:dyDescent="0.35">
      <c r="A76" s="196" t="s">
        <v>87</v>
      </c>
      <c r="B76" s="240" t="s">
        <v>106</v>
      </c>
      <c r="C76" s="124" t="s">
        <v>357</v>
      </c>
      <c r="D76" s="119" t="s">
        <v>281</v>
      </c>
      <c r="E76" s="265" t="s">
        <v>281</v>
      </c>
      <c r="F76" s="259">
        <f ca="1">COUNTIFS(INDIRECT("RAG!$C$"&amp;$V12&amp;":$BB$"&amp;$V12),F$11,RAG!$C$3:$BB$3,$B76)</f>
        <v>0</v>
      </c>
      <c r="G76" s="259">
        <f ca="1">COUNTIFS(INDIRECT("RAG!$C$"&amp;$V12&amp;":$BB$"&amp;$V12),G$11,RAG!$C$3:$BB$3,$B76)</f>
        <v>1</v>
      </c>
      <c r="H76" s="259">
        <f ca="1">COUNTIFS(INDIRECT("RAG!$C$"&amp;$V12&amp;":$BB$"&amp;$V12),H$11,RAG!$C$3:$BB$3,$B76)</f>
        <v>3</v>
      </c>
      <c r="I76" s="231" t="s">
        <v>282</v>
      </c>
      <c r="J76" s="231" t="s">
        <v>335</v>
      </c>
      <c r="K76" s="231" t="s">
        <v>284</v>
      </c>
      <c r="L76" s="231" t="s">
        <v>285</v>
      </c>
      <c r="M76" s="231" t="s">
        <v>286</v>
      </c>
      <c r="N76" s="231" t="s">
        <v>261</v>
      </c>
      <c r="O76" s="268" t="s">
        <v>879</v>
      </c>
      <c r="P76" s="231" t="s">
        <v>289</v>
      </c>
      <c r="Q76" s="249"/>
      <c r="R76" s="249"/>
      <c r="S76" s="293"/>
      <c r="V76" s="237"/>
      <c r="Z76" t="str">
        <f>IF(R76&gt;0,B76&amp;":"&amp;R76&amp;"
","")</f>
        <v/>
      </c>
    </row>
    <row r="77" spans="1:26" x14ac:dyDescent="0.35">
      <c r="A77" s="197"/>
      <c r="B77" s="241"/>
      <c r="C77" s="125" t="s">
        <v>359</v>
      </c>
      <c r="D77" s="108" t="s">
        <v>289</v>
      </c>
      <c r="E77" s="266"/>
      <c r="F77" s="260"/>
      <c r="G77" s="260"/>
      <c r="H77" s="260"/>
      <c r="I77" s="232"/>
      <c r="J77" s="232"/>
      <c r="K77" s="232"/>
      <c r="L77" s="232"/>
      <c r="M77" s="232"/>
      <c r="N77" s="232"/>
      <c r="O77" s="269"/>
      <c r="P77" s="232"/>
      <c r="Q77" s="250"/>
      <c r="R77" s="250"/>
      <c r="S77" s="293"/>
      <c r="V77" s="238"/>
    </row>
    <row r="78" spans="1:26" x14ac:dyDescent="0.35">
      <c r="A78" s="197"/>
      <c r="B78" s="241"/>
      <c r="C78" s="125" t="s">
        <v>360</v>
      </c>
      <c r="D78" s="108" t="s">
        <v>281</v>
      </c>
      <c r="E78" s="266"/>
      <c r="F78" s="260"/>
      <c r="G78" s="260"/>
      <c r="H78" s="260"/>
      <c r="I78" s="232"/>
      <c r="J78" s="232"/>
      <c r="K78" s="232"/>
      <c r="L78" s="232"/>
      <c r="M78" s="232"/>
      <c r="N78" s="232"/>
      <c r="O78" s="269"/>
      <c r="P78" s="232"/>
      <c r="Q78" s="250"/>
      <c r="R78" s="250"/>
      <c r="S78" s="293"/>
      <c r="V78" s="238"/>
    </row>
    <row r="79" spans="1:26" x14ac:dyDescent="0.35">
      <c r="A79" s="197"/>
      <c r="B79" s="241"/>
      <c r="C79" s="125" t="s">
        <v>361</v>
      </c>
      <c r="D79" s="108" t="s">
        <v>281</v>
      </c>
      <c r="E79" s="266"/>
      <c r="F79" s="260"/>
      <c r="G79" s="260"/>
      <c r="H79" s="260"/>
      <c r="I79" s="232"/>
      <c r="J79" s="232"/>
      <c r="K79" s="232"/>
      <c r="L79" s="232"/>
      <c r="M79" s="232"/>
      <c r="N79" s="232"/>
      <c r="O79" s="269"/>
      <c r="P79" s="232"/>
      <c r="Q79" s="250"/>
      <c r="R79" s="250"/>
      <c r="S79" s="293"/>
      <c r="V79" s="238"/>
    </row>
    <row r="80" spans="1:26" ht="35.5" customHeight="1" thickBot="1" x14ac:dyDescent="0.4">
      <c r="A80" s="198"/>
      <c r="B80" s="242"/>
      <c r="C80" s="130" t="s">
        <v>362</v>
      </c>
      <c r="D80" s="108" t="s">
        <v>289</v>
      </c>
      <c r="E80" s="267"/>
      <c r="F80" s="261"/>
      <c r="G80" s="261"/>
      <c r="H80" s="261"/>
      <c r="I80" s="248"/>
      <c r="J80" s="248"/>
      <c r="K80" s="248"/>
      <c r="L80" s="248"/>
      <c r="M80" s="248"/>
      <c r="N80" s="248"/>
      <c r="O80" s="270"/>
      <c r="P80" s="248"/>
      <c r="Q80" s="251"/>
      <c r="R80" s="251"/>
      <c r="S80" s="293"/>
      <c r="V80" s="252"/>
    </row>
    <row r="81" spans="1:26" x14ac:dyDescent="0.35">
      <c r="A81" s="199" t="s">
        <v>91</v>
      </c>
      <c r="B81" s="240" t="s">
        <v>107</v>
      </c>
      <c r="C81" s="124" t="s">
        <v>363</v>
      </c>
      <c r="D81" s="119" t="s">
        <v>281</v>
      </c>
      <c r="E81" s="253" t="s">
        <v>281</v>
      </c>
      <c r="F81" s="240">
        <f ca="1">COUNTIFS(INDIRECT("RAG!$C$"&amp;$V12&amp;":$BB$"&amp;$V12),F$11,RAG!$C$3:$BB$3,$B81)</f>
        <v>1</v>
      </c>
      <c r="G81" s="240">
        <f ca="1">COUNTIFS(INDIRECT("RAG!$C$"&amp;$V12&amp;":$BB$"&amp;$V12),G$11,RAG!$C$3:$BB$3,$B81)</f>
        <v>1</v>
      </c>
      <c r="H81" s="240">
        <f ca="1">COUNTIFS(INDIRECT("RAG!$C$"&amp;$V12&amp;":$BB$"&amp;$V12),H$11,RAG!$C$3:$BB$3,$B81)</f>
        <v>3</v>
      </c>
      <c r="I81" s="231" t="s">
        <v>282</v>
      </c>
      <c r="J81" s="231" t="s">
        <v>335</v>
      </c>
      <c r="K81" s="231" t="s">
        <v>284</v>
      </c>
      <c r="L81" s="231" t="s">
        <v>285</v>
      </c>
      <c r="M81" s="231" t="s">
        <v>286</v>
      </c>
      <c r="N81" s="231" t="s">
        <v>264</v>
      </c>
      <c r="O81" s="246" t="s">
        <v>961</v>
      </c>
      <c r="P81" s="231" t="s">
        <v>281</v>
      </c>
      <c r="Q81" s="234" t="s">
        <v>960</v>
      </c>
      <c r="R81" s="234" t="s">
        <v>938</v>
      </c>
      <c r="S81" s="294"/>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54"/>
      <c r="F82" s="241"/>
      <c r="G82" s="241"/>
      <c r="H82" s="241"/>
      <c r="I82" s="232"/>
      <c r="J82" s="232"/>
      <c r="K82" s="232"/>
      <c r="L82" s="232"/>
      <c r="M82" s="232"/>
      <c r="N82" s="232"/>
      <c r="O82" s="187"/>
      <c r="P82" s="232"/>
      <c r="Q82" s="235"/>
      <c r="R82" s="235"/>
      <c r="S82" s="294"/>
      <c r="V82" s="238"/>
    </row>
    <row r="83" spans="1:26" x14ac:dyDescent="0.35">
      <c r="A83" s="201"/>
      <c r="B83" s="241"/>
      <c r="C83" s="125" t="s">
        <v>365</v>
      </c>
      <c r="D83" s="108" t="s">
        <v>289</v>
      </c>
      <c r="E83" s="254"/>
      <c r="F83" s="241"/>
      <c r="G83" s="241"/>
      <c r="H83" s="241"/>
      <c r="I83" s="232"/>
      <c r="J83" s="232"/>
      <c r="K83" s="232"/>
      <c r="L83" s="232"/>
      <c r="M83" s="232"/>
      <c r="N83" s="232"/>
      <c r="O83" s="187"/>
      <c r="P83" s="232"/>
      <c r="Q83" s="235"/>
      <c r="R83" s="235"/>
      <c r="S83" s="294"/>
      <c r="V83" s="238"/>
    </row>
    <row r="84" spans="1:26" x14ac:dyDescent="0.35">
      <c r="A84" s="201"/>
      <c r="B84" s="241"/>
      <c r="C84" s="131" t="s">
        <v>366</v>
      </c>
      <c r="D84" s="108" t="s">
        <v>289</v>
      </c>
      <c r="E84" s="254"/>
      <c r="F84" s="241"/>
      <c r="G84" s="241"/>
      <c r="H84" s="241"/>
      <c r="I84" s="232"/>
      <c r="J84" s="232"/>
      <c r="K84" s="232"/>
      <c r="L84" s="232"/>
      <c r="M84" s="232"/>
      <c r="N84" s="232"/>
      <c r="O84" s="187"/>
      <c r="P84" s="232"/>
      <c r="Q84" s="235"/>
      <c r="R84" s="235"/>
      <c r="S84" s="294"/>
      <c r="V84" s="238"/>
    </row>
    <row r="85" spans="1:26" ht="29" x14ac:dyDescent="0.35">
      <c r="A85" s="201"/>
      <c r="B85" s="241"/>
      <c r="C85" s="131" t="s">
        <v>367</v>
      </c>
      <c r="D85" s="108" t="s">
        <v>289</v>
      </c>
      <c r="E85" s="254"/>
      <c r="F85" s="241"/>
      <c r="G85" s="241"/>
      <c r="H85" s="241"/>
      <c r="I85" s="232"/>
      <c r="J85" s="232"/>
      <c r="K85" s="232"/>
      <c r="L85" s="232"/>
      <c r="M85" s="232"/>
      <c r="N85" s="232"/>
      <c r="O85" s="187"/>
      <c r="P85" s="232"/>
      <c r="Q85" s="235"/>
      <c r="R85" s="235"/>
      <c r="S85" s="294"/>
      <c r="V85" s="238"/>
    </row>
    <row r="86" spans="1:26" ht="29" x14ac:dyDescent="0.35">
      <c r="A86" s="201"/>
      <c r="B86" s="241"/>
      <c r="C86" s="131" t="s">
        <v>368</v>
      </c>
      <c r="D86" s="108" t="s">
        <v>281</v>
      </c>
      <c r="E86" s="254"/>
      <c r="F86" s="241"/>
      <c r="G86" s="241"/>
      <c r="H86" s="241"/>
      <c r="I86" s="232"/>
      <c r="J86" s="232"/>
      <c r="K86" s="232"/>
      <c r="L86" s="232"/>
      <c r="M86" s="232"/>
      <c r="N86" s="232"/>
      <c r="O86" s="187"/>
      <c r="P86" s="232"/>
      <c r="Q86" s="235"/>
      <c r="R86" s="235"/>
      <c r="S86" s="294"/>
      <c r="V86" s="238"/>
    </row>
    <row r="87" spans="1:26" ht="39" customHeight="1" thickBot="1" x14ac:dyDescent="0.4">
      <c r="A87" s="200"/>
      <c r="B87" s="242"/>
      <c r="C87" s="129" t="s">
        <v>369</v>
      </c>
      <c r="D87" s="108" t="s">
        <v>289</v>
      </c>
      <c r="E87" s="255"/>
      <c r="F87" s="242"/>
      <c r="G87" s="242"/>
      <c r="H87" s="242"/>
      <c r="I87" s="248"/>
      <c r="J87" s="248"/>
      <c r="K87" s="248"/>
      <c r="L87" s="248"/>
      <c r="M87" s="248"/>
      <c r="N87" s="248"/>
      <c r="O87" s="247"/>
      <c r="P87" s="248"/>
      <c r="Q87" s="258"/>
      <c r="R87" s="258"/>
      <c r="S87" s="294"/>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31" t="s">
        <v>231</v>
      </c>
      <c r="J88" s="231" t="s">
        <v>231</v>
      </c>
      <c r="K88" s="231" t="s">
        <v>231</v>
      </c>
      <c r="L88" s="231" t="s">
        <v>231</v>
      </c>
      <c r="M88" s="231" t="s">
        <v>231</v>
      </c>
      <c r="N88" s="231"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32"/>
      <c r="J89" s="232"/>
      <c r="K89" s="232"/>
      <c r="L89" s="232"/>
      <c r="M89" s="232"/>
      <c r="N89" s="232"/>
      <c r="O89" s="187"/>
      <c r="P89" s="232"/>
      <c r="Q89" s="235"/>
      <c r="R89" s="235"/>
      <c r="S89" s="293"/>
      <c r="V89" s="238"/>
    </row>
    <row r="90" spans="1:26" x14ac:dyDescent="0.35">
      <c r="A90" s="201"/>
      <c r="B90" s="241"/>
      <c r="C90" s="131" t="s">
        <v>373</v>
      </c>
      <c r="D90" s="108" t="s">
        <v>289</v>
      </c>
      <c r="E90" s="254"/>
      <c r="F90" s="241"/>
      <c r="G90" s="241"/>
      <c r="H90" s="241"/>
      <c r="I90" s="232"/>
      <c r="J90" s="232"/>
      <c r="K90" s="232"/>
      <c r="L90" s="232"/>
      <c r="M90" s="232"/>
      <c r="N90" s="232"/>
      <c r="O90" s="187"/>
      <c r="P90" s="232"/>
      <c r="Q90" s="235"/>
      <c r="R90" s="235"/>
      <c r="S90" s="293"/>
      <c r="V90" s="238"/>
    </row>
    <row r="91" spans="1:26" ht="99.65" customHeight="1" thickBot="1" x14ac:dyDescent="0.4">
      <c r="A91" s="202"/>
      <c r="B91" s="242"/>
      <c r="C91" s="133" t="s">
        <v>374</v>
      </c>
      <c r="D91" s="143" t="s">
        <v>281</v>
      </c>
      <c r="E91" s="255"/>
      <c r="F91" s="242"/>
      <c r="G91" s="242"/>
      <c r="H91" s="242"/>
      <c r="I91" s="233"/>
      <c r="J91" s="233"/>
      <c r="K91" s="233"/>
      <c r="L91" s="233"/>
      <c r="M91" s="233"/>
      <c r="N91" s="233"/>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3uQL/OwacIUFPZRdIxZfLGadpMrY9gUCeHX5cLkeCbxCi0ztsFJXN94+oFGkgWLXopDmoswNCg5fTzmvdVgaFA==" saltValue="sgPBnxyffLmp5CZEanf6Rg=="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O24:O31"/>
    <mergeCell ref="P24:P31"/>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A46:A50"/>
    <mergeCell ref="B46:B50"/>
    <mergeCell ref="E46:E50"/>
    <mergeCell ref="F46:F50"/>
    <mergeCell ref="G46:G50"/>
    <mergeCell ref="I40:I45"/>
    <mergeCell ref="J40:J45"/>
    <mergeCell ref="K40:K45"/>
    <mergeCell ref="L40:L45"/>
    <mergeCell ref="M40:M45"/>
    <mergeCell ref="N40:N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871" priority="1">
      <formula>$D12="No"</formula>
    </cfRule>
  </conditionalFormatting>
  <conditionalFormatting sqref="F12:F91">
    <cfRule type="cellIs" dxfId="870" priority="10" operator="greaterThan">
      <formula>0</formula>
    </cfRule>
  </conditionalFormatting>
  <conditionalFormatting sqref="G12:G91">
    <cfRule type="cellIs" dxfId="869" priority="9" operator="greaterThan">
      <formula>0</formula>
    </cfRule>
  </conditionalFormatting>
  <conditionalFormatting sqref="H12:H91">
    <cfRule type="cellIs" dxfId="868" priority="8" operator="greaterThan">
      <formula>0</formula>
    </cfRule>
  </conditionalFormatting>
  <conditionalFormatting sqref="N12">
    <cfRule type="cellIs" dxfId="867" priority="14" operator="equal">
      <formula>"Minor Negative"</formula>
    </cfRule>
    <cfRule type="cellIs" dxfId="866" priority="15" operator="equal">
      <formula>"Significant Negative"</formula>
    </cfRule>
    <cfRule type="cellIs" dxfId="865" priority="16" operator="equal">
      <formula>"Minor Positive"</formula>
    </cfRule>
    <cfRule type="cellIs" dxfId="864" priority="17" operator="equal">
      <formula>"Significant Positive"</formula>
    </cfRule>
    <cfRule type="cellIs" dxfId="863" priority="18" operator="equal">
      <formula>"Neutral"</formula>
    </cfRule>
  </conditionalFormatting>
  <conditionalFormatting sqref="N22">
    <cfRule type="cellIs" dxfId="862" priority="59" operator="equal">
      <formula>"Significant Negative"</formula>
    </cfRule>
    <cfRule type="cellIs" dxfId="861" priority="60" operator="equal">
      <formula>"Minor Negative"</formula>
    </cfRule>
    <cfRule type="cellIs" dxfId="860" priority="61" operator="equal">
      <formula>"Uncertain"</formula>
    </cfRule>
    <cfRule type="cellIs" dxfId="859" priority="62" operator="equal">
      <formula>"Neutral"</formula>
    </cfRule>
    <cfRule type="cellIs" dxfId="858" priority="64" operator="equal">
      <formula>"Significant Positive"</formula>
    </cfRule>
    <cfRule type="cellIs" dxfId="857" priority="63" operator="equal">
      <formula>"Minor Positive"</formula>
    </cfRule>
  </conditionalFormatting>
  <conditionalFormatting sqref="N24">
    <cfRule type="cellIs" dxfId="856" priority="2" operator="equal">
      <formula>"Significant Negative"</formula>
    </cfRule>
    <cfRule type="cellIs" dxfId="855" priority="3" operator="equal">
      <formula>"Minor Negative"</formula>
    </cfRule>
    <cfRule type="cellIs" dxfId="854" priority="4" operator="equal">
      <formula>"Uncertain"</formula>
    </cfRule>
    <cfRule type="cellIs" dxfId="853" priority="5" operator="equal">
      <formula>"Neutral"</formula>
    </cfRule>
    <cfRule type="cellIs" dxfId="852" priority="6" operator="equal">
      <formula>"Minor Positive"</formula>
    </cfRule>
    <cfRule type="cellIs" dxfId="851" priority="7" operator="equal">
      <formula>"Significant Positive"</formula>
    </cfRule>
  </conditionalFormatting>
  <conditionalFormatting sqref="N32">
    <cfRule type="cellIs" dxfId="850" priority="37" operator="equal">
      <formula>"Significant Negative"</formula>
    </cfRule>
    <cfRule type="cellIs" dxfId="849" priority="38" operator="equal">
      <formula>"Minor Negative"</formula>
    </cfRule>
    <cfRule type="cellIs" dxfId="848" priority="39" operator="equal">
      <formula>"Uncertain"</formula>
    </cfRule>
    <cfRule type="cellIs" dxfId="847" priority="40" operator="equal">
      <formula>"Neutral"</formula>
    </cfRule>
    <cfRule type="cellIs" dxfId="846" priority="41" operator="equal">
      <formula>"Minor Positive"</formula>
    </cfRule>
    <cfRule type="cellIs" dxfId="845" priority="42" operator="equal">
      <formula>"Significant Positive"</formula>
    </cfRule>
  </conditionalFormatting>
  <conditionalFormatting sqref="N40">
    <cfRule type="cellIs" dxfId="844" priority="92" operator="equal">
      <formula>"Neutral"</formula>
    </cfRule>
    <cfRule type="cellIs" dxfId="843" priority="91" operator="equal">
      <formula>"Uncertain"</formula>
    </cfRule>
    <cfRule type="cellIs" dxfId="842" priority="90" operator="equal">
      <formula>"Minor Negative"</formula>
    </cfRule>
    <cfRule type="cellIs" dxfId="841" priority="89" operator="equal">
      <formula>"Significant Negative"</formula>
    </cfRule>
    <cfRule type="cellIs" dxfId="840" priority="93" operator="equal">
      <formula>"Minor Positive"</formula>
    </cfRule>
    <cfRule type="cellIs" dxfId="839" priority="94" operator="equal">
      <formula>"Significant Positive"</formula>
    </cfRule>
  </conditionalFormatting>
  <conditionalFormatting sqref="N46">
    <cfRule type="cellIs" dxfId="838" priority="76" operator="equal">
      <formula>"Significant Positive"</formula>
    </cfRule>
    <cfRule type="cellIs" dxfId="837" priority="75" operator="equal">
      <formula>"Minor Positive"</formula>
    </cfRule>
    <cfRule type="cellIs" dxfId="836" priority="74" operator="equal">
      <formula>"Neutral"</formula>
    </cfRule>
    <cfRule type="cellIs" dxfId="835" priority="73" operator="equal">
      <formula>"Uncertain"</formula>
    </cfRule>
    <cfRule type="cellIs" dxfId="834" priority="72" operator="equal">
      <formula>"Minor Negative"</formula>
    </cfRule>
    <cfRule type="cellIs" dxfId="833" priority="71" operator="equal">
      <formula>"Significant Negative"</formula>
    </cfRule>
  </conditionalFormatting>
  <conditionalFormatting sqref="N51">
    <cfRule type="cellIs" dxfId="832" priority="78" operator="equal">
      <formula>"Minor Negative"</formula>
    </cfRule>
    <cfRule type="cellIs" dxfId="831" priority="80" operator="equal">
      <formula>"Neutral"</formula>
    </cfRule>
    <cfRule type="cellIs" dxfId="830" priority="81" operator="equal">
      <formula>"Minor Positive"</formula>
    </cfRule>
    <cfRule type="cellIs" dxfId="829" priority="82" operator="equal">
      <formula>"Significant Positive"</formula>
    </cfRule>
    <cfRule type="cellIs" dxfId="828" priority="79" operator="equal">
      <formula>"Uncertain"</formula>
    </cfRule>
    <cfRule type="cellIs" dxfId="827" priority="77" operator="equal">
      <formula>"Significant Negative"</formula>
    </cfRule>
  </conditionalFormatting>
  <conditionalFormatting sqref="N53">
    <cfRule type="cellIs" dxfId="826" priority="155" operator="equal">
      <formula>"Significant Positive"</formula>
    </cfRule>
    <cfRule type="cellIs" dxfId="825" priority="150" operator="equal">
      <formula>"Significant Negative"</formula>
    </cfRule>
    <cfRule type="cellIs" dxfId="824" priority="152" operator="equal">
      <formula>"Uncertain"</formula>
    </cfRule>
    <cfRule type="cellIs" dxfId="823" priority="151" operator="equal">
      <formula>"Minor Negative"</formula>
    </cfRule>
    <cfRule type="cellIs" dxfId="822" priority="153" operator="equal">
      <formula>"Neutral"</formula>
    </cfRule>
    <cfRule type="cellIs" dxfId="821" priority="154" operator="equal">
      <formula>"Minor Positive"</formula>
    </cfRule>
  </conditionalFormatting>
  <conditionalFormatting sqref="N58">
    <cfRule type="cellIs" dxfId="820" priority="29" operator="equal">
      <formula>"Minor Positive"</formula>
    </cfRule>
    <cfRule type="cellIs" dxfId="819" priority="30" operator="equal">
      <formula>"Significant Positive"</formula>
    </cfRule>
    <cfRule type="cellIs" dxfId="818" priority="28" operator="equal">
      <formula>"Neutral"</formula>
    </cfRule>
    <cfRule type="cellIs" dxfId="817" priority="27" operator="equal">
      <formula>"Uncertain"</formula>
    </cfRule>
    <cfRule type="cellIs" dxfId="816" priority="26" operator="equal">
      <formula>"Minor Negative"</formula>
    </cfRule>
    <cfRule type="cellIs" dxfId="815" priority="25" operator="equal">
      <formula>"Significant Negative"</formula>
    </cfRule>
  </conditionalFormatting>
  <conditionalFormatting sqref="N61">
    <cfRule type="cellIs" dxfId="814" priority="52" operator="equal">
      <formula>"Uncertain"</formula>
    </cfRule>
    <cfRule type="cellIs" dxfId="813" priority="55" operator="equal">
      <formula>"Significant Positive"</formula>
    </cfRule>
    <cfRule type="cellIs" dxfId="812" priority="54" operator="equal">
      <formula>"Minor Positive"</formula>
    </cfRule>
    <cfRule type="cellIs" dxfId="811" priority="50" operator="equal">
      <formula>"Significant Negative"</formula>
    </cfRule>
    <cfRule type="cellIs" dxfId="810" priority="53" operator="equal">
      <formula>"Neutral"</formula>
    </cfRule>
    <cfRule type="cellIs" dxfId="809" priority="51" operator="equal">
      <formula>"Minor Negative"</formula>
    </cfRule>
  </conditionalFormatting>
  <conditionalFormatting sqref="N69">
    <cfRule type="cellIs" dxfId="808" priority="22" operator="equal">
      <formula>"Neutral"</formula>
    </cfRule>
    <cfRule type="cellIs" dxfId="807" priority="19" operator="equal">
      <formula>"Significant Negative"</formula>
    </cfRule>
    <cfRule type="cellIs" dxfId="806" priority="23" operator="equal">
      <formula>"Minor Positive"</formula>
    </cfRule>
    <cfRule type="cellIs" dxfId="805" priority="24" operator="equal">
      <formula>"Significant Positive"</formula>
    </cfRule>
    <cfRule type="cellIs" dxfId="804" priority="20" operator="equal">
      <formula>"Minor Negative"</formula>
    </cfRule>
    <cfRule type="cellIs" dxfId="803" priority="21" operator="equal">
      <formula>"Uncertain"</formula>
    </cfRule>
  </conditionalFormatting>
  <conditionalFormatting sqref="N76">
    <cfRule type="cellIs" dxfId="802" priority="126" operator="equal">
      <formula>"Significant Negative"</formula>
    </cfRule>
    <cfRule type="cellIs" dxfId="801" priority="127" operator="equal">
      <formula>"Minor Negative"</formula>
    </cfRule>
    <cfRule type="cellIs" dxfId="800" priority="128" operator="equal">
      <formula>"Uncertain"</formula>
    </cfRule>
    <cfRule type="cellIs" dxfId="799" priority="129" operator="equal">
      <formula>"Neutral"</formula>
    </cfRule>
    <cfRule type="cellIs" dxfId="798" priority="130" operator="equal">
      <formula>"Minor Positive"</formula>
    </cfRule>
    <cfRule type="cellIs" dxfId="797" priority="131" operator="equal">
      <formula>"Significant Positive"</formula>
    </cfRule>
  </conditionalFormatting>
  <conditionalFormatting sqref="N81">
    <cfRule type="cellIs" dxfId="796" priority="132" operator="equal">
      <formula>"Significant Negative"</formula>
    </cfRule>
    <cfRule type="cellIs" dxfId="795" priority="134" operator="equal">
      <formula>"Uncertain"</formula>
    </cfRule>
    <cfRule type="cellIs" dxfId="794" priority="135" operator="equal">
      <formula>"Neutral"</formula>
    </cfRule>
    <cfRule type="cellIs" dxfId="793" priority="136" operator="equal">
      <formula>"Minor Positive"</formula>
    </cfRule>
    <cfRule type="cellIs" dxfId="792" priority="137" operator="equal">
      <formula>"Significant Positive"</formula>
    </cfRule>
    <cfRule type="cellIs" dxfId="791" priority="133" operator="equal">
      <formula>"Minor Negative"</formula>
    </cfRule>
  </conditionalFormatting>
  <conditionalFormatting sqref="N88">
    <cfRule type="cellIs" dxfId="790" priority="116" operator="equal">
      <formula>"Uncertain"</formula>
    </cfRule>
    <cfRule type="cellIs" dxfId="789" priority="115" operator="equal">
      <formula>"Minor Negative"</formula>
    </cfRule>
    <cfRule type="cellIs" dxfId="788" priority="114" operator="equal">
      <formula>"Significant Negative"</formula>
    </cfRule>
    <cfRule type="cellIs" dxfId="787" priority="118" operator="equal">
      <formula>"Minor Positive"</formula>
    </cfRule>
    <cfRule type="cellIs" dxfId="786" priority="119" operator="equal">
      <formula>"Significant Positive"</formula>
    </cfRule>
    <cfRule type="cellIs" dxfId="785" priority="117" operator="equal">
      <formula>"Neutral"</formula>
    </cfRule>
  </conditionalFormatting>
  <dataValidations count="9">
    <dataValidation type="list" allowBlank="1" showInputMessage="1" showErrorMessage="1" sqref="N12 N88:N91 N22:N80" xr:uid="{CFA97F0B-4517-4F58-87EE-9B207CE3F887}">
      <formula1>"Significant Positive,Minor Positive,Neutral,Uncertain,Minor Negative,Significant Negative"</formula1>
    </dataValidation>
    <dataValidation type="list" allowBlank="1" showInputMessage="1" showErrorMessage="1" sqref="L12 L22:L91" xr:uid="{BADE4DB0-1294-48F6-98B0-3E62B3EBBD07}">
      <formula1>"Localised,District-wide,Regional,National,N/A"</formula1>
    </dataValidation>
    <dataValidation type="list" allowBlank="1" showInputMessage="1" showErrorMessage="1" sqref="K12 K22:K91" xr:uid="{B1426B71-B998-4A9F-8EE9-70BF303DC445}">
      <formula1>"Short(&lt;5yrs),Short/Medium,Medium(10yrs),Medium/Long,Long(20+yrs),N/A"</formula1>
    </dataValidation>
    <dataValidation type="list" allowBlank="1" showInputMessage="1" showErrorMessage="1" sqref="J12 J22:J91" xr:uid="{E795546F-32B4-4D36-8E6E-EDBB3BF42A14}">
      <formula1>"Low,Medium,High,N/A"</formula1>
    </dataValidation>
    <dataValidation type="list" allowBlank="1" showInputMessage="1" showErrorMessage="1" sqref="I12:I91" xr:uid="{3E5341D5-8A71-41E2-9902-7965C1CC6B16}">
      <formula1>"Direct,Indirect,N/A"</formula1>
    </dataValidation>
    <dataValidation type="list" allowBlank="1" showInputMessage="1" showErrorMessage="1" sqref="P88:P91 P69:P75" xr:uid="{35F9BAB5-4DBF-4453-BF37-1F13020C6A86}">
      <formula1>"Yes,No"</formula1>
    </dataValidation>
    <dataValidation type="list" allowBlank="1" showInputMessage="1" showErrorMessage="1" sqref="M12:M91" xr:uid="{F052B4EE-2174-4270-BC0B-167EA3455D9F}">
      <formula1>"Permanent/Irreversible,Permanant/Reversible,Temporary/Irreversible,Temporary/Reversible,N/A"</formula1>
    </dataValidation>
    <dataValidation type="list" allowBlank="1" showInputMessage="1" showErrorMessage="1" sqref="N81:N87" xr:uid="{14A114CF-AA00-404B-813B-F7852781C230}">
      <formula1>"Significant Positive,Minor Positive,Neitral,Uncertain,Minor Negative, Significant Negative"</formula1>
    </dataValidation>
    <dataValidation type="list" allowBlank="1" showInputMessage="1" showErrorMessage="1" sqref="D12:D91" xr:uid="{5F60A61B-588A-4F39-9F9B-1B40500F7C7F}">
      <formula1>"Yes, No"</formula1>
    </dataValidation>
  </dataValidations>
  <pageMargins left="0.7" right="0.7" top="0.75" bottom="0.75" header="0.3" footer="0.3"/>
  <pageSetup orientation="portrait" horizontalDpi="4294967293" verticalDpi="4294967293"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FA1DF-9FD6-47C3-BDD3-FD4DD983C779}">
  <sheetPr codeName="Sheet39"/>
  <dimension ref="A1:Z94"/>
  <sheetViews>
    <sheetView topLeftCell="A64" zoomScale="60" zoomScaleNormal="60" workbookViewId="0">
      <selection activeCell="J40" sqref="J40:J45"/>
    </sheetView>
  </sheetViews>
  <sheetFormatPr defaultColWidth="8.54296875" defaultRowHeight="14.5" x14ac:dyDescent="0.35"/>
  <cols>
    <col min="1" max="1" width="46.1796875" customWidth="1"/>
    <col min="2" max="2" width="9.453125" hidden="1" customWidth="1"/>
    <col min="3" max="3" width="103.81640625" customWidth="1"/>
    <col min="4" max="4" width="16.816406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23.81640625" customWidth="1"/>
    <col min="18" max="18" width="36" customWidth="1"/>
    <col min="19" max="19" width="28.2695312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185</v>
      </c>
      <c r="D1" s="192"/>
      <c r="E1" s="137"/>
      <c r="F1" s="137"/>
      <c r="G1" s="137"/>
      <c r="H1" s="137"/>
      <c r="I1" s="112"/>
      <c r="J1" s="112"/>
      <c r="K1" s="112"/>
      <c r="M1" s="113"/>
      <c r="N1" s="113"/>
      <c r="O1" s="113"/>
    </row>
    <row r="2" spans="1:26" x14ac:dyDescent="0.35">
      <c r="A2" s="74" t="s">
        <v>24</v>
      </c>
      <c r="B2" s="114"/>
      <c r="C2" s="187" t="s">
        <v>466</v>
      </c>
      <c r="D2" s="187"/>
      <c r="E2" s="138"/>
      <c r="F2" s="138"/>
      <c r="G2" s="138"/>
      <c r="H2" s="138"/>
      <c r="M2" s="115"/>
      <c r="N2" s="115"/>
      <c r="O2" s="115"/>
    </row>
    <row r="3" spans="1:26" x14ac:dyDescent="0.35">
      <c r="A3" s="75" t="s">
        <v>25</v>
      </c>
      <c r="B3" s="116"/>
      <c r="C3" s="247" t="s">
        <v>467</v>
      </c>
      <c r="D3" s="247"/>
      <c r="E3" s="138"/>
      <c r="F3" s="138"/>
      <c r="G3" s="138"/>
      <c r="H3" s="138"/>
      <c r="M3" s="115"/>
      <c r="N3" s="115"/>
      <c r="O3" s="115"/>
    </row>
    <row r="4" spans="1:26" ht="17.25" customHeight="1" x14ac:dyDescent="0.35">
      <c r="A4" s="135" t="s">
        <v>26</v>
      </c>
      <c r="B4" s="136"/>
      <c r="C4" s="290" t="s">
        <v>650</v>
      </c>
      <c r="D4" s="290"/>
      <c r="E4" s="134"/>
      <c r="F4" s="134"/>
      <c r="G4" s="134"/>
      <c r="H4" s="134"/>
      <c r="M4" s="115"/>
      <c r="N4" s="115"/>
      <c r="O4" s="115"/>
    </row>
    <row r="5" spans="1:26" ht="17.25" customHeight="1" x14ac:dyDescent="0.35">
      <c r="A5" s="75" t="s">
        <v>27</v>
      </c>
      <c r="B5" s="136"/>
      <c r="C5" s="175">
        <v>0.36</v>
      </c>
      <c r="D5" s="177"/>
      <c r="E5" s="134"/>
      <c r="F5" s="134"/>
      <c r="G5" s="134"/>
      <c r="H5" s="134"/>
      <c r="M5" s="115"/>
      <c r="N5" s="115"/>
      <c r="O5" s="115"/>
    </row>
    <row r="6" spans="1:26" ht="37.5" customHeight="1" x14ac:dyDescent="0.35">
      <c r="A6" s="75" t="s">
        <v>28</v>
      </c>
      <c r="B6" s="136"/>
      <c r="C6" s="175" t="s">
        <v>650</v>
      </c>
      <c r="D6" s="177"/>
      <c r="E6" s="134"/>
      <c r="F6" s="134"/>
      <c r="G6" s="134"/>
      <c r="H6" s="134"/>
      <c r="M6" s="115"/>
      <c r="N6" s="115"/>
      <c r="O6" s="115"/>
    </row>
    <row r="7" spans="1:26" ht="17.25" customHeight="1" x14ac:dyDescent="0.35">
      <c r="A7" s="75" t="s">
        <v>29</v>
      </c>
      <c r="B7" s="136"/>
      <c r="C7" s="175" t="s">
        <v>270</v>
      </c>
      <c r="D7" s="177"/>
      <c r="E7" s="134"/>
      <c r="F7" s="134"/>
      <c r="G7" s="134"/>
      <c r="H7" s="134"/>
      <c r="M7" s="115"/>
      <c r="N7" s="115"/>
      <c r="O7" s="115"/>
    </row>
    <row r="8" spans="1:26" ht="29.25" customHeight="1" x14ac:dyDescent="0.35">
      <c r="A8" s="75" t="s">
        <v>30</v>
      </c>
      <c r="B8" s="136"/>
      <c r="C8" s="175" t="s">
        <v>468</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15" customHeight="1" x14ac:dyDescent="0.35">
      <c r="A12" s="196" t="s">
        <v>68</v>
      </c>
      <c r="B12" s="287" t="s">
        <v>95</v>
      </c>
      <c r="C12" s="119" t="s">
        <v>280</v>
      </c>
      <c r="D12" s="119" t="s">
        <v>281</v>
      </c>
      <c r="E12" s="260" t="s">
        <v>281</v>
      </c>
      <c r="F12" s="260">
        <f ca="1">COUNTIFS(INDIRECT("RAG!$C$"&amp;$V12&amp;":$BB$"&amp;$V12),F$11,RAG!$C$3:$BB$3,$B12)</f>
        <v>1</v>
      </c>
      <c r="G12" s="279">
        <f ca="1">COUNTIFS(INDIRECT("RAG!$C$"&amp;$V12&amp;":$BB$"&amp;$V12),G$11,RAG!$C$3:$BB$3,$B12)</f>
        <v>2</v>
      </c>
      <c r="H12" s="279">
        <f ca="1">COUNTIFS(INDIRECT("RAG!$C$"&amp;$V12&amp;":$BB$"&amp;$V12),H$11,RAG!$C$3:$BB$3,$B12)</f>
        <v>0</v>
      </c>
      <c r="I12" s="295" t="s">
        <v>231</v>
      </c>
      <c r="J12" s="295" t="s">
        <v>231</v>
      </c>
      <c r="K12" s="295" t="s">
        <v>231</v>
      </c>
      <c r="L12" s="295" t="s">
        <v>231</v>
      </c>
      <c r="M12" s="295" t="s">
        <v>231</v>
      </c>
      <c r="N12" s="265" t="s">
        <v>262</v>
      </c>
      <c r="O12" s="246" t="s">
        <v>731</v>
      </c>
      <c r="P12" s="277" t="s">
        <v>289</v>
      </c>
      <c r="Q12" s="234"/>
      <c r="R12" s="249"/>
      <c r="S12" s="293"/>
      <c r="V12" s="237">
        <f>MATCH(C1, RAG!$B$1:B$56, 0)</f>
        <v>38</v>
      </c>
      <c r="Z12" t="str">
        <f>IF(R12&gt;0,B12&amp;":"&amp;R12&amp;"
","")</f>
        <v/>
      </c>
    </row>
    <row r="13" spans="1:26" x14ac:dyDescent="0.35">
      <c r="A13" s="197"/>
      <c r="B13" s="288"/>
      <c r="C13" s="108" t="s">
        <v>288</v>
      </c>
      <c r="D13" s="108" t="s">
        <v>289</v>
      </c>
      <c r="E13" s="260"/>
      <c r="F13" s="260"/>
      <c r="G13" s="260"/>
      <c r="H13" s="260"/>
      <c r="I13" s="296"/>
      <c r="J13" s="296"/>
      <c r="K13" s="296"/>
      <c r="L13" s="296"/>
      <c r="M13" s="296"/>
      <c r="N13" s="266"/>
      <c r="O13" s="187"/>
      <c r="P13" s="278"/>
      <c r="Q13" s="235"/>
      <c r="R13" s="250"/>
      <c r="S13" s="293"/>
      <c r="V13" s="238"/>
    </row>
    <row r="14" spans="1:26" x14ac:dyDescent="0.35">
      <c r="A14" s="197"/>
      <c r="B14" s="288"/>
      <c r="C14" s="108" t="s">
        <v>290</v>
      </c>
      <c r="D14" s="108" t="s">
        <v>289</v>
      </c>
      <c r="E14" s="260"/>
      <c r="F14" s="260"/>
      <c r="G14" s="260"/>
      <c r="H14" s="260"/>
      <c r="I14" s="296"/>
      <c r="J14" s="296"/>
      <c r="K14" s="296"/>
      <c r="L14" s="296"/>
      <c r="M14" s="296"/>
      <c r="N14" s="266"/>
      <c r="O14" s="187"/>
      <c r="P14" s="278"/>
      <c r="Q14" s="235"/>
      <c r="R14" s="250"/>
      <c r="S14" s="293"/>
      <c r="V14" s="238"/>
    </row>
    <row r="15" spans="1:26" x14ac:dyDescent="0.35">
      <c r="A15" s="197"/>
      <c r="B15" s="288"/>
      <c r="C15" s="108" t="s">
        <v>291</v>
      </c>
      <c r="D15" s="108" t="s">
        <v>281</v>
      </c>
      <c r="E15" s="260"/>
      <c r="F15" s="260"/>
      <c r="G15" s="260"/>
      <c r="H15" s="260"/>
      <c r="I15" s="296"/>
      <c r="J15" s="296"/>
      <c r="K15" s="296"/>
      <c r="L15" s="296"/>
      <c r="M15" s="296"/>
      <c r="N15" s="266"/>
      <c r="O15" s="187"/>
      <c r="P15" s="278"/>
      <c r="Q15" s="235"/>
      <c r="R15" s="250"/>
      <c r="S15" s="293"/>
      <c r="V15" s="238"/>
    </row>
    <row r="16" spans="1:26" ht="14.5" customHeight="1" x14ac:dyDescent="0.35">
      <c r="A16" s="197"/>
      <c r="B16" s="288"/>
      <c r="C16" s="108" t="s">
        <v>292</v>
      </c>
      <c r="D16" s="108" t="s">
        <v>281</v>
      </c>
      <c r="E16" s="260"/>
      <c r="F16" s="260"/>
      <c r="G16" s="260"/>
      <c r="H16" s="260"/>
      <c r="I16" s="296"/>
      <c r="J16" s="296"/>
      <c r="K16" s="296"/>
      <c r="L16" s="296"/>
      <c r="M16" s="296"/>
      <c r="N16" s="266"/>
      <c r="O16" s="187"/>
      <c r="P16" s="278"/>
      <c r="Q16" s="235"/>
      <c r="R16" s="250"/>
      <c r="S16" s="293"/>
      <c r="V16" s="238"/>
    </row>
    <row r="17" spans="1:26" x14ac:dyDescent="0.35">
      <c r="A17" s="197"/>
      <c r="B17" s="288"/>
      <c r="C17" s="108" t="s">
        <v>293</v>
      </c>
      <c r="D17" s="108" t="s">
        <v>289</v>
      </c>
      <c r="E17" s="260"/>
      <c r="F17" s="260"/>
      <c r="G17" s="260"/>
      <c r="H17" s="260"/>
      <c r="I17" s="296"/>
      <c r="J17" s="296"/>
      <c r="K17" s="296"/>
      <c r="L17" s="296"/>
      <c r="M17" s="296"/>
      <c r="N17" s="266"/>
      <c r="O17" s="187"/>
      <c r="P17" s="278"/>
      <c r="Q17" s="235"/>
      <c r="R17" s="250"/>
      <c r="S17" s="293"/>
      <c r="V17" s="238"/>
    </row>
    <row r="18" spans="1:26" ht="14.5" customHeight="1" x14ac:dyDescent="0.35">
      <c r="A18" s="197"/>
      <c r="B18" s="288"/>
      <c r="C18" s="108" t="s">
        <v>294</v>
      </c>
      <c r="D18" s="108" t="s">
        <v>281</v>
      </c>
      <c r="E18" s="260"/>
      <c r="F18" s="260"/>
      <c r="G18" s="260"/>
      <c r="H18" s="260"/>
      <c r="I18" s="296"/>
      <c r="J18" s="296"/>
      <c r="K18" s="296"/>
      <c r="L18" s="296"/>
      <c r="M18" s="296"/>
      <c r="N18" s="266"/>
      <c r="O18" s="187"/>
      <c r="P18" s="278"/>
      <c r="Q18" s="235"/>
      <c r="R18" s="250"/>
      <c r="S18" s="293"/>
      <c r="V18" s="238"/>
    </row>
    <row r="19" spans="1:26" x14ac:dyDescent="0.35">
      <c r="A19" s="197"/>
      <c r="B19" s="288"/>
      <c r="C19" s="108" t="s">
        <v>295</v>
      </c>
      <c r="D19" s="108" t="s">
        <v>289</v>
      </c>
      <c r="E19" s="260"/>
      <c r="F19" s="260"/>
      <c r="G19" s="260"/>
      <c r="H19" s="260"/>
      <c r="I19" s="296"/>
      <c r="J19" s="296"/>
      <c r="K19" s="296"/>
      <c r="L19" s="296"/>
      <c r="M19" s="296"/>
      <c r="N19" s="266"/>
      <c r="O19" s="187"/>
      <c r="P19" s="278"/>
      <c r="Q19" s="235"/>
      <c r="R19" s="250"/>
      <c r="S19" s="293"/>
      <c r="V19" s="238"/>
    </row>
    <row r="20" spans="1:26" ht="29" x14ac:dyDescent="0.35">
      <c r="A20" s="197"/>
      <c r="B20" s="288"/>
      <c r="C20" s="108" t="s">
        <v>296</v>
      </c>
      <c r="D20" s="108" t="s">
        <v>281</v>
      </c>
      <c r="E20" s="260"/>
      <c r="F20" s="260"/>
      <c r="G20" s="260"/>
      <c r="H20" s="260"/>
      <c r="I20" s="296"/>
      <c r="J20" s="296"/>
      <c r="K20" s="296"/>
      <c r="L20" s="296"/>
      <c r="M20" s="296"/>
      <c r="N20" s="266"/>
      <c r="O20" s="187"/>
      <c r="P20" s="278"/>
      <c r="Q20" s="235"/>
      <c r="R20" s="250"/>
      <c r="S20" s="293"/>
      <c r="V20" s="238"/>
    </row>
    <row r="21" spans="1:26" ht="15" thickBot="1" x14ac:dyDescent="0.4">
      <c r="A21" s="198"/>
      <c r="B21" s="289"/>
      <c r="C21" s="121" t="s">
        <v>297</v>
      </c>
      <c r="D21" s="108" t="s">
        <v>289</v>
      </c>
      <c r="E21" s="261"/>
      <c r="F21" s="261"/>
      <c r="G21" s="261"/>
      <c r="H21" s="261"/>
      <c r="I21" s="297"/>
      <c r="J21" s="297"/>
      <c r="K21" s="297"/>
      <c r="L21" s="297"/>
      <c r="M21" s="297"/>
      <c r="N21" s="267"/>
      <c r="O21" s="247"/>
      <c r="P21" s="279"/>
      <c r="Q21" s="258"/>
      <c r="R21" s="251"/>
      <c r="S21" s="293"/>
      <c r="V21" s="252"/>
    </row>
    <row r="22" spans="1:26" ht="39" customHeight="1" x14ac:dyDescent="0.35">
      <c r="A22" s="199" t="s">
        <v>71</v>
      </c>
      <c r="B22" s="240" t="s">
        <v>96</v>
      </c>
      <c r="C22" s="119" t="s">
        <v>298</v>
      </c>
      <c r="D22" s="119" t="s">
        <v>281</v>
      </c>
      <c r="E22" s="259" t="s">
        <v>281</v>
      </c>
      <c r="F22" s="259">
        <f ca="1">COUNTIFS(INDIRECT("RAG!$C$"&amp;$V12&amp;":$BB$"&amp;$V12),F$11,RAG!$C$3:$BB$3,$B22)</f>
        <v>2</v>
      </c>
      <c r="G22" s="259">
        <f ca="1">COUNTIFS(INDIRECT("RAG!$C$"&amp;$V12&amp;":$BB$"&amp;$V12),G$11,RAG!$C$3:$BB$3,$B22)</f>
        <v>0</v>
      </c>
      <c r="H22" s="259">
        <f ca="1">COUNTIFS(INDIRECT("RAG!$C$"&amp;$V12&amp;":$BB$"&amp;$V12),H$11,RAG!$C$3:$BB$3,$B22)</f>
        <v>0</v>
      </c>
      <c r="I22" s="295" t="s">
        <v>231</v>
      </c>
      <c r="J22" s="265" t="s">
        <v>231</v>
      </c>
      <c r="K22" s="265" t="s">
        <v>231</v>
      </c>
      <c r="L22" s="265" t="s">
        <v>231</v>
      </c>
      <c r="M22" s="265" t="s">
        <v>231</v>
      </c>
      <c r="N22" s="231" t="s">
        <v>262</v>
      </c>
      <c r="O22" s="246" t="s">
        <v>695</v>
      </c>
      <c r="P22" s="277" t="s">
        <v>289</v>
      </c>
      <c r="Q22" s="234"/>
      <c r="R22" s="249"/>
      <c r="S22" s="293"/>
      <c r="V22" s="237"/>
      <c r="Z22" t="str">
        <f>IF(R22&gt;0,B22&amp;":"&amp;R22&amp;"
","")</f>
        <v/>
      </c>
    </row>
    <row r="23" spans="1:26" ht="50.25" customHeight="1" thickBot="1" x14ac:dyDescent="0.4">
      <c r="A23" s="200"/>
      <c r="B23" s="242"/>
      <c r="C23" s="121" t="s">
        <v>301</v>
      </c>
      <c r="D23" s="108" t="s">
        <v>289</v>
      </c>
      <c r="E23" s="261"/>
      <c r="F23" s="261"/>
      <c r="G23" s="261"/>
      <c r="H23" s="261"/>
      <c r="I23" s="296"/>
      <c r="J23" s="267"/>
      <c r="K23" s="267"/>
      <c r="L23" s="267"/>
      <c r="M23" s="267"/>
      <c r="N23" s="248"/>
      <c r="O23" s="247"/>
      <c r="P23" s="279"/>
      <c r="Q23" s="258"/>
      <c r="R23" s="251"/>
      <c r="S23" s="293"/>
      <c r="V23" s="252"/>
    </row>
    <row r="24" spans="1:26" ht="72.650000000000006" customHeight="1" x14ac:dyDescent="0.35">
      <c r="A24" s="196" t="s">
        <v>72</v>
      </c>
      <c r="B24" s="240" t="s">
        <v>97</v>
      </c>
      <c r="C24" s="122" t="s">
        <v>302</v>
      </c>
      <c r="D24" s="119" t="s">
        <v>281</v>
      </c>
      <c r="E24" s="240" t="s">
        <v>281</v>
      </c>
      <c r="F24" s="240">
        <f ca="1">COUNTIFS(INDIRECT("RAG!$C$"&amp;$V12&amp;":$BB$"&amp;$V12),F$11,RAG!$C$3:$BB$3,$B24)</f>
        <v>1</v>
      </c>
      <c r="G24" s="240">
        <f ca="1">COUNTIFS(INDIRECT("RAG!$C$"&amp;$V12&amp;":$BB$"&amp;$V12),G$11,RAG!$C$3:$BB$3,$B24)</f>
        <v>2</v>
      </c>
      <c r="H24" s="240">
        <f ca="1">COUNTIFS(INDIRECT("RAG!$C$"&amp;$V12&amp;":$BB$"&amp;$V12),H$11,RAG!$C$3:$BB$3,$B24)</f>
        <v>3</v>
      </c>
      <c r="I24" s="231" t="s">
        <v>231</v>
      </c>
      <c r="J24" s="231" t="s">
        <v>231</v>
      </c>
      <c r="K24" s="231" t="s">
        <v>231</v>
      </c>
      <c r="L24" s="231" t="s">
        <v>231</v>
      </c>
      <c r="M24" s="231" t="s">
        <v>231</v>
      </c>
      <c r="N24" s="231" t="s">
        <v>262</v>
      </c>
      <c r="O24" s="246" t="s">
        <v>866</v>
      </c>
      <c r="P24" s="277" t="s">
        <v>281</v>
      </c>
      <c r="Q24" s="234"/>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41"/>
      <c r="F25" s="241"/>
      <c r="G25" s="241"/>
      <c r="H25" s="241"/>
      <c r="I25" s="232"/>
      <c r="J25" s="232"/>
      <c r="K25" s="232"/>
      <c r="L25" s="232"/>
      <c r="M25" s="232"/>
      <c r="N25" s="232"/>
      <c r="O25" s="187"/>
      <c r="P25" s="278"/>
      <c r="Q25" s="235"/>
      <c r="R25" s="235"/>
      <c r="S25" s="293"/>
      <c r="V25" s="238"/>
    </row>
    <row r="26" spans="1:26" x14ac:dyDescent="0.35">
      <c r="A26" s="197"/>
      <c r="B26" s="241"/>
      <c r="C26" s="81" t="s">
        <v>304</v>
      </c>
      <c r="D26" s="108" t="s">
        <v>281</v>
      </c>
      <c r="E26" s="241"/>
      <c r="F26" s="241"/>
      <c r="G26" s="241"/>
      <c r="H26" s="241"/>
      <c r="I26" s="232"/>
      <c r="J26" s="232"/>
      <c r="K26" s="232"/>
      <c r="L26" s="232"/>
      <c r="M26" s="232"/>
      <c r="N26" s="232"/>
      <c r="O26" s="187"/>
      <c r="P26" s="278"/>
      <c r="Q26" s="235"/>
      <c r="R26" s="235"/>
      <c r="S26" s="293"/>
      <c r="V26" s="238"/>
    </row>
    <row r="27" spans="1:26" x14ac:dyDescent="0.35">
      <c r="A27" s="197"/>
      <c r="B27" s="241"/>
      <c r="C27" s="81" t="s">
        <v>305</v>
      </c>
      <c r="D27" s="108" t="s">
        <v>289</v>
      </c>
      <c r="E27" s="241"/>
      <c r="F27" s="241"/>
      <c r="G27" s="241"/>
      <c r="H27" s="241"/>
      <c r="I27" s="232"/>
      <c r="J27" s="232"/>
      <c r="K27" s="232"/>
      <c r="L27" s="232"/>
      <c r="M27" s="232"/>
      <c r="N27" s="232"/>
      <c r="O27" s="187"/>
      <c r="P27" s="278"/>
      <c r="Q27" s="235"/>
      <c r="R27" s="235"/>
      <c r="S27" s="293"/>
      <c r="V27" s="238"/>
    </row>
    <row r="28" spans="1:26" x14ac:dyDescent="0.35">
      <c r="A28" s="197"/>
      <c r="B28" s="241"/>
      <c r="C28" s="81" t="s">
        <v>306</v>
      </c>
      <c r="D28" s="108" t="s">
        <v>281</v>
      </c>
      <c r="E28" s="241"/>
      <c r="F28" s="241"/>
      <c r="G28" s="241"/>
      <c r="H28" s="241"/>
      <c r="I28" s="232"/>
      <c r="J28" s="232"/>
      <c r="K28" s="232"/>
      <c r="L28" s="232"/>
      <c r="M28" s="232"/>
      <c r="N28" s="232"/>
      <c r="O28" s="187"/>
      <c r="P28" s="278"/>
      <c r="Q28" s="235"/>
      <c r="R28" s="235"/>
      <c r="S28" s="293"/>
      <c r="V28" s="238"/>
    </row>
    <row r="29" spans="1:26" ht="29.15" customHeight="1" x14ac:dyDescent="0.35">
      <c r="A29" s="197"/>
      <c r="B29" s="241"/>
      <c r="C29" s="81" t="s">
        <v>307</v>
      </c>
      <c r="D29" s="108" t="s">
        <v>289</v>
      </c>
      <c r="E29" s="241"/>
      <c r="F29" s="241"/>
      <c r="G29" s="241"/>
      <c r="H29" s="241"/>
      <c r="I29" s="232"/>
      <c r="J29" s="232"/>
      <c r="K29" s="232"/>
      <c r="L29" s="232"/>
      <c r="M29" s="232"/>
      <c r="N29" s="232"/>
      <c r="O29" s="187"/>
      <c r="P29" s="278"/>
      <c r="Q29" s="235"/>
      <c r="R29" s="235"/>
      <c r="S29" s="293"/>
      <c r="V29" s="238"/>
    </row>
    <row r="30" spans="1:26" x14ac:dyDescent="0.35">
      <c r="A30" s="197"/>
      <c r="B30" s="241"/>
      <c r="C30" s="81" t="s">
        <v>308</v>
      </c>
      <c r="D30" s="108" t="s">
        <v>289</v>
      </c>
      <c r="E30" s="241"/>
      <c r="F30" s="241"/>
      <c r="G30" s="241"/>
      <c r="H30" s="241"/>
      <c r="I30" s="232"/>
      <c r="J30" s="232"/>
      <c r="K30" s="232"/>
      <c r="L30" s="232"/>
      <c r="M30" s="232"/>
      <c r="N30" s="232"/>
      <c r="O30" s="187"/>
      <c r="P30" s="278"/>
      <c r="Q30" s="235"/>
      <c r="R30" s="235"/>
      <c r="S30" s="293"/>
      <c r="V30" s="238"/>
    </row>
    <row r="31" spans="1:26" ht="29.5" thickBot="1" x14ac:dyDescent="0.4">
      <c r="A31" s="198"/>
      <c r="B31" s="242"/>
      <c r="C31" s="123" t="s">
        <v>309</v>
      </c>
      <c r="D31" s="108" t="s">
        <v>289</v>
      </c>
      <c r="E31" s="242"/>
      <c r="F31" s="242"/>
      <c r="G31" s="242"/>
      <c r="H31" s="242"/>
      <c r="I31" s="248"/>
      <c r="J31" s="248"/>
      <c r="K31" s="248"/>
      <c r="L31" s="248"/>
      <c r="M31" s="248"/>
      <c r="N31" s="248"/>
      <c r="O31" s="247"/>
      <c r="P31" s="279"/>
      <c r="Q31" s="258"/>
      <c r="R31" s="258"/>
      <c r="S31" s="293"/>
      <c r="V31" s="252"/>
    </row>
    <row r="32" spans="1:26" ht="29" x14ac:dyDescent="0.35">
      <c r="A32" s="196" t="s">
        <v>75</v>
      </c>
      <c r="B32" s="240" t="s">
        <v>98</v>
      </c>
      <c r="C32" s="124" t="s">
        <v>310</v>
      </c>
      <c r="D32" s="119" t="s">
        <v>289</v>
      </c>
      <c r="E32" s="240" t="s">
        <v>281</v>
      </c>
      <c r="F32" s="240">
        <f ca="1">COUNTIFS(INDIRECT("RAG!$C$"&amp;$V12&amp;":$BB$"&amp;$V12),F$11,RAG!$C$3:$BB$3,$B32)</f>
        <v>1</v>
      </c>
      <c r="G32" s="240">
        <f ca="1">COUNTIFS(INDIRECT("RAG!$C$"&amp;$V12&amp;":$BB$"&amp;$V12),G$11,RAG!$C$3:$BB$3,$B32)</f>
        <v>0</v>
      </c>
      <c r="H32" s="240">
        <f ca="1">COUNTIFS(INDIRECT("RAG!$C$"&amp;$V12&amp;":$BB$"&amp;$V12),H$11,RAG!$C$3:$BB$3,$B32)</f>
        <v>3</v>
      </c>
      <c r="I32" s="265" t="s">
        <v>231</v>
      </c>
      <c r="J32" s="265" t="s">
        <v>231</v>
      </c>
      <c r="K32" s="265" t="s">
        <v>231</v>
      </c>
      <c r="L32" s="265" t="s">
        <v>231</v>
      </c>
      <c r="M32" s="231" t="s">
        <v>231</v>
      </c>
      <c r="N32" s="231" t="s">
        <v>262</v>
      </c>
      <c r="O32" s="246" t="s">
        <v>867</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41"/>
      <c r="F33" s="241"/>
      <c r="G33" s="241"/>
      <c r="H33" s="241"/>
      <c r="I33" s="266"/>
      <c r="J33" s="266"/>
      <c r="K33" s="266"/>
      <c r="L33" s="266"/>
      <c r="M33" s="232"/>
      <c r="N33" s="232"/>
      <c r="O33" s="187"/>
      <c r="P33" s="278"/>
      <c r="Q33" s="235"/>
      <c r="R33" s="235"/>
      <c r="S33" s="293"/>
      <c r="V33" s="238"/>
    </row>
    <row r="34" spans="1:26" x14ac:dyDescent="0.35">
      <c r="A34" s="197"/>
      <c r="B34" s="241"/>
      <c r="C34" s="125" t="s">
        <v>314</v>
      </c>
      <c r="D34" s="108" t="s">
        <v>281</v>
      </c>
      <c r="E34" s="241"/>
      <c r="F34" s="241"/>
      <c r="G34" s="241"/>
      <c r="H34" s="241"/>
      <c r="I34" s="266"/>
      <c r="J34" s="266"/>
      <c r="K34" s="266"/>
      <c r="L34" s="266"/>
      <c r="M34" s="232"/>
      <c r="N34" s="232"/>
      <c r="O34" s="187"/>
      <c r="P34" s="278"/>
      <c r="Q34" s="235"/>
      <c r="R34" s="235"/>
      <c r="S34" s="293"/>
      <c r="V34" s="238"/>
    </row>
    <row r="35" spans="1:26" ht="30" customHeight="1" x14ac:dyDescent="0.35">
      <c r="A35" s="197"/>
      <c r="B35" s="241"/>
      <c r="C35" s="125" t="s">
        <v>315</v>
      </c>
      <c r="D35" s="108" t="s">
        <v>281</v>
      </c>
      <c r="E35" s="241"/>
      <c r="F35" s="241"/>
      <c r="G35" s="241"/>
      <c r="H35" s="241"/>
      <c r="I35" s="266"/>
      <c r="J35" s="266"/>
      <c r="K35" s="266"/>
      <c r="L35" s="266"/>
      <c r="M35" s="232"/>
      <c r="N35" s="232"/>
      <c r="O35" s="187"/>
      <c r="P35" s="278"/>
      <c r="Q35" s="235"/>
      <c r="R35" s="235"/>
      <c r="S35" s="293"/>
      <c r="V35" s="238"/>
    </row>
    <row r="36" spans="1:26" x14ac:dyDescent="0.35">
      <c r="A36" s="197"/>
      <c r="B36" s="241"/>
      <c r="C36" s="125" t="s">
        <v>316</v>
      </c>
      <c r="D36" s="108" t="s">
        <v>281</v>
      </c>
      <c r="E36" s="241"/>
      <c r="F36" s="241"/>
      <c r="G36" s="241"/>
      <c r="H36" s="241"/>
      <c r="I36" s="266"/>
      <c r="J36" s="266"/>
      <c r="K36" s="266"/>
      <c r="L36" s="266"/>
      <c r="M36" s="232"/>
      <c r="N36" s="232"/>
      <c r="O36" s="187"/>
      <c r="P36" s="278"/>
      <c r="Q36" s="235"/>
      <c r="R36" s="235"/>
      <c r="S36" s="293"/>
      <c r="V36" s="238"/>
    </row>
    <row r="37" spans="1:26" x14ac:dyDescent="0.35">
      <c r="A37" s="197"/>
      <c r="B37" s="241"/>
      <c r="C37" s="125" t="s">
        <v>317</v>
      </c>
      <c r="D37" s="108" t="s">
        <v>281</v>
      </c>
      <c r="E37" s="241"/>
      <c r="F37" s="241"/>
      <c r="G37" s="241"/>
      <c r="H37" s="241"/>
      <c r="I37" s="266"/>
      <c r="J37" s="266"/>
      <c r="K37" s="266"/>
      <c r="L37" s="266"/>
      <c r="M37" s="232"/>
      <c r="N37" s="232"/>
      <c r="O37" s="187"/>
      <c r="P37" s="278"/>
      <c r="Q37" s="235"/>
      <c r="R37" s="235"/>
      <c r="S37" s="293"/>
      <c r="V37" s="238"/>
    </row>
    <row r="38" spans="1:26" x14ac:dyDescent="0.35">
      <c r="A38" s="197"/>
      <c r="B38" s="241"/>
      <c r="C38" s="125" t="s">
        <v>318</v>
      </c>
      <c r="D38" s="108" t="s">
        <v>281</v>
      </c>
      <c r="E38" s="241"/>
      <c r="F38" s="241"/>
      <c r="G38" s="241"/>
      <c r="H38" s="241"/>
      <c r="I38" s="266"/>
      <c r="J38" s="266"/>
      <c r="K38" s="266"/>
      <c r="L38" s="266"/>
      <c r="M38" s="232"/>
      <c r="N38" s="232"/>
      <c r="O38" s="187"/>
      <c r="P38" s="278"/>
      <c r="Q38" s="235"/>
      <c r="R38" s="235"/>
      <c r="S38" s="293"/>
      <c r="V38" s="238"/>
    </row>
    <row r="39" spans="1:26" ht="15" thickBot="1" x14ac:dyDescent="0.4">
      <c r="A39" s="198"/>
      <c r="B39" s="242"/>
      <c r="C39" s="126" t="s">
        <v>319</v>
      </c>
      <c r="D39" s="108" t="s">
        <v>289</v>
      </c>
      <c r="E39" s="242"/>
      <c r="F39" s="242"/>
      <c r="G39" s="242"/>
      <c r="H39" s="242"/>
      <c r="I39" s="267"/>
      <c r="J39" s="267"/>
      <c r="K39" s="267"/>
      <c r="L39" s="267"/>
      <c r="M39" s="248"/>
      <c r="N39" s="248"/>
      <c r="O39" s="247"/>
      <c r="P39" s="279"/>
      <c r="Q39" s="258"/>
      <c r="R39" s="258"/>
      <c r="S39" s="293"/>
      <c r="V39" s="252"/>
    </row>
    <row r="40" spans="1:26" ht="14.5" customHeight="1" x14ac:dyDescent="0.35">
      <c r="A40" s="196" t="s">
        <v>77</v>
      </c>
      <c r="B40" s="240" t="s">
        <v>99</v>
      </c>
      <c r="C40" s="122" t="s">
        <v>320</v>
      </c>
      <c r="D40" s="119" t="s">
        <v>281</v>
      </c>
      <c r="E40" s="240" t="s">
        <v>289</v>
      </c>
      <c r="F40" s="240">
        <f ca="1">COUNTIFS(INDIRECT("RAG!$C$"&amp;$V12&amp;":$BB$"&amp;$V12),F$11,RAG!$C$3:$BB$3,$B40)</f>
        <v>2</v>
      </c>
      <c r="G40" s="240">
        <f ca="1">COUNTIFS(INDIRECT("RAG!$C$"&amp;$V12&amp;":$BB$"&amp;$V12),G$11,RAG!$C$3:$BB$3,$B40)</f>
        <v>0</v>
      </c>
      <c r="H40" s="240">
        <f ca="1">COUNTIFS(INDIRECT("RAG!$C$"&amp;$V12&amp;":$BB$"&amp;$V12),H$11,RAG!$C$3:$BB$3,$B40)</f>
        <v>0</v>
      </c>
      <c r="I40" s="231" t="s">
        <v>282</v>
      </c>
      <c r="J40" s="231" t="s">
        <v>283</v>
      </c>
      <c r="K40" s="231" t="s">
        <v>284</v>
      </c>
      <c r="L40" s="231" t="s">
        <v>381</v>
      </c>
      <c r="M40" s="231" t="s">
        <v>462</v>
      </c>
      <c r="N40" s="231" t="s">
        <v>261</v>
      </c>
      <c r="O40" s="246" t="s">
        <v>868</v>
      </c>
      <c r="P40" s="277" t="s">
        <v>281</v>
      </c>
      <c r="Q40" s="249"/>
      <c r="R40" s="234" t="s">
        <v>757</v>
      </c>
      <c r="S40" s="293"/>
      <c r="V40" s="237"/>
      <c r="Z40" t="str">
        <f>IF(R40&gt;0,B40&amp;":"&amp;R40&amp;"
","")</f>
        <v xml:space="preserve">IIA5:Local Plan Policy HO5 Genuinely Affordable Housing requires sites over 10 units to provide 35-50% affordable housing, where possible.
</v>
      </c>
    </row>
    <row r="41" spans="1:26" ht="29" x14ac:dyDescent="0.35">
      <c r="A41" s="197"/>
      <c r="B41" s="241"/>
      <c r="C41" s="81" t="s">
        <v>322</v>
      </c>
      <c r="D41" s="108" t="s">
        <v>281</v>
      </c>
      <c r="E41" s="241"/>
      <c r="F41" s="241"/>
      <c r="G41" s="241"/>
      <c r="H41" s="241"/>
      <c r="I41" s="232"/>
      <c r="J41" s="232"/>
      <c r="K41" s="232"/>
      <c r="L41" s="232"/>
      <c r="M41" s="232"/>
      <c r="N41" s="232"/>
      <c r="O41" s="187"/>
      <c r="P41" s="278"/>
      <c r="Q41" s="250"/>
      <c r="R41" s="235"/>
      <c r="S41" s="293"/>
      <c r="V41" s="238"/>
    </row>
    <row r="42" spans="1:26" x14ac:dyDescent="0.35">
      <c r="A42" s="197"/>
      <c r="B42" s="241"/>
      <c r="C42" s="81" t="s">
        <v>323</v>
      </c>
      <c r="D42" s="108" t="s">
        <v>281</v>
      </c>
      <c r="E42" s="241"/>
      <c r="F42" s="241"/>
      <c r="G42" s="241"/>
      <c r="H42" s="241"/>
      <c r="I42" s="232"/>
      <c r="J42" s="232"/>
      <c r="K42" s="232"/>
      <c r="L42" s="232"/>
      <c r="M42" s="232"/>
      <c r="N42" s="232"/>
      <c r="O42" s="187"/>
      <c r="P42" s="278"/>
      <c r="Q42" s="250"/>
      <c r="R42" s="235"/>
      <c r="S42" s="293"/>
      <c r="V42" s="238"/>
    </row>
    <row r="43" spans="1:26" ht="29" x14ac:dyDescent="0.35">
      <c r="A43" s="197"/>
      <c r="B43" s="241"/>
      <c r="C43" s="81" t="s">
        <v>324</v>
      </c>
      <c r="D43" s="108" t="s">
        <v>289</v>
      </c>
      <c r="E43" s="241"/>
      <c r="F43" s="241"/>
      <c r="G43" s="241"/>
      <c r="H43" s="241"/>
      <c r="I43" s="232"/>
      <c r="J43" s="232"/>
      <c r="K43" s="232"/>
      <c r="L43" s="232"/>
      <c r="M43" s="232"/>
      <c r="N43" s="232"/>
      <c r="O43" s="187"/>
      <c r="P43" s="278"/>
      <c r="Q43" s="250"/>
      <c r="R43" s="235"/>
      <c r="S43" s="293"/>
      <c r="V43" s="238"/>
    </row>
    <row r="44" spans="1:26" ht="43.5" x14ac:dyDescent="0.35">
      <c r="A44" s="197"/>
      <c r="B44" s="241"/>
      <c r="C44" s="81" t="s">
        <v>325</v>
      </c>
      <c r="D44" s="108" t="s">
        <v>289</v>
      </c>
      <c r="E44" s="241"/>
      <c r="F44" s="241"/>
      <c r="G44" s="241"/>
      <c r="H44" s="241"/>
      <c r="I44" s="232"/>
      <c r="J44" s="232"/>
      <c r="K44" s="232"/>
      <c r="L44" s="232"/>
      <c r="M44" s="232"/>
      <c r="N44" s="232"/>
      <c r="O44" s="187"/>
      <c r="P44" s="278"/>
      <c r="Q44" s="250"/>
      <c r="R44" s="235"/>
      <c r="S44" s="293"/>
      <c r="V44" s="238"/>
    </row>
    <row r="45" spans="1:26" ht="29.5" thickBot="1" x14ac:dyDescent="0.4">
      <c r="A45" s="198"/>
      <c r="B45" s="242"/>
      <c r="C45" s="123" t="s">
        <v>326</v>
      </c>
      <c r="D45" s="108" t="s">
        <v>289</v>
      </c>
      <c r="E45" s="242"/>
      <c r="F45" s="242"/>
      <c r="G45" s="242"/>
      <c r="H45" s="242"/>
      <c r="I45" s="248"/>
      <c r="J45" s="248"/>
      <c r="K45" s="248"/>
      <c r="L45" s="248"/>
      <c r="M45" s="248"/>
      <c r="N45" s="248"/>
      <c r="O45" s="247"/>
      <c r="P45" s="279"/>
      <c r="Q45" s="251"/>
      <c r="R45" s="258"/>
      <c r="S45" s="293"/>
      <c r="V45" s="252"/>
    </row>
    <row r="46" spans="1:26" ht="29.15" customHeight="1" x14ac:dyDescent="0.35">
      <c r="A46" s="196" t="s">
        <v>80</v>
      </c>
      <c r="B46" s="240" t="s">
        <v>100</v>
      </c>
      <c r="C46" s="122" t="s">
        <v>327</v>
      </c>
      <c r="D46" s="119" t="s">
        <v>281</v>
      </c>
      <c r="E46" s="240" t="s">
        <v>281</v>
      </c>
      <c r="F46" s="240">
        <f ca="1">COUNTIFS(INDIRECT("RAG!$C$"&amp;$V12&amp;":$BB$"&amp;$V12),F$11,RAG!$C$3:$BB$3,$B46)</f>
        <v>3</v>
      </c>
      <c r="G46" s="240">
        <f ca="1">COUNTIFS(INDIRECT("RAG!$C$"&amp;$V12&amp;":$BB$"&amp;$V12),G$11,RAG!$C$3:$BB$3,$B46)</f>
        <v>1</v>
      </c>
      <c r="H46" s="240">
        <f ca="1">COUNTIFS(INDIRECT("RAG!$C$"&amp;$V12&amp;":$BB$"&amp;$V12),H$11,RAG!$C$3:$BB$3,$B46)</f>
        <v>3</v>
      </c>
      <c r="I46" s="231" t="s">
        <v>282</v>
      </c>
      <c r="J46" s="231" t="s">
        <v>335</v>
      </c>
      <c r="K46" s="231" t="s">
        <v>284</v>
      </c>
      <c r="L46" s="231" t="s">
        <v>285</v>
      </c>
      <c r="M46" s="231" t="s">
        <v>462</v>
      </c>
      <c r="N46" s="231" t="s">
        <v>264</v>
      </c>
      <c r="O46" s="246" t="s">
        <v>732</v>
      </c>
      <c r="P46" s="277" t="s">
        <v>281</v>
      </c>
      <c r="Q46" s="234" t="s">
        <v>579</v>
      </c>
      <c r="R46" s="249" t="s">
        <v>312</v>
      </c>
      <c r="S46" s="293"/>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41"/>
      <c r="F47" s="241"/>
      <c r="G47" s="241"/>
      <c r="H47" s="241"/>
      <c r="I47" s="232"/>
      <c r="J47" s="232"/>
      <c r="K47" s="232"/>
      <c r="L47" s="232"/>
      <c r="M47" s="232"/>
      <c r="N47" s="232"/>
      <c r="O47" s="187"/>
      <c r="P47" s="278"/>
      <c r="Q47" s="235"/>
      <c r="R47" s="250"/>
      <c r="S47" s="293"/>
      <c r="V47" s="238"/>
    </row>
    <row r="48" spans="1:26" x14ac:dyDescent="0.35">
      <c r="A48" s="197"/>
      <c r="B48" s="241"/>
      <c r="C48" s="81" t="s">
        <v>329</v>
      </c>
      <c r="D48" s="108" t="s">
        <v>281</v>
      </c>
      <c r="E48" s="241"/>
      <c r="F48" s="241"/>
      <c r="G48" s="241"/>
      <c r="H48" s="241"/>
      <c r="I48" s="232"/>
      <c r="J48" s="232"/>
      <c r="K48" s="232"/>
      <c r="L48" s="232"/>
      <c r="M48" s="232"/>
      <c r="N48" s="232"/>
      <c r="O48" s="187"/>
      <c r="P48" s="278"/>
      <c r="Q48" s="235"/>
      <c r="R48" s="250"/>
      <c r="S48" s="293"/>
      <c r="V48" s="238"/>
    </row>
    <row r="49" spans="1:26" ht="14.5" customHeight="1" x14ac:dyDescent="0.35">
      <c r="A49" s="197"/>
      <c r="B49" s="241"/>
      <c r="C49" s="81" t="s">
        <v>330</v>
      </c>
      <c r="D49" s="108" t="s">
        <v>281</v>
      </c>
      <c r="E49" s="241"/>
      <c r="F49" s="241"/>
      <c r="G49" s="241"/>
      <c r="H49" s="241"/>
      <c r="I49" s="232"/>
      <c r="J49" s="232"/>
      <c r="K49" s="232"/>
      <c r="L49" s="232"/>
      <c r="M49" s="232"/>
      <c r="N49" s="232"/>
      <c r="O49" s="187"/>
      <c r="P49" s="278"/>
      <c r="Q49" s="235"/>
      <c r="R49" s="250"/>
      <c r="S49" s="293"/>
      <c r="V49" s="238"/>
    </row>
    <row r="50" spans="1:26" ht="29.5" thickBot="1" x14ac:dyDescent="0.4">
      <c r="A50" s="198"/>
      <c r="B50" s="242"/>
      <c r="C50" s="123" t="s">
        <v>331</v>
      </c>
      <c r="D50" s="108" t="s">
        <v>289</v>
      </c>
      <c r="E50" s="242"/>
      <c r="F50" s="242"/>
      <c r="G50" s="242"/>
      <c r="H50" s="242"/>
      <c r="I50" s="248"/>
      <c r="J50" s="248"/>
      <c r="K50" s="248"/>
      <c r="L50" s="248"/>
      <c r="M50" s="248"/>
      <c r="N50" s="248"/>
      <c r="O50" s="247"/>
      <c r="P50" s="279"/>
      <c r="Q50" s="258"/>
      <c r="R50" s="251"/>
      <c r="S50" s="293"/>
      <c r="V50" s="252"/>
    </row>
    <row r="51" spans="1:26" ht="43.5" customHeight="1" x14ac:dyDescent="0.35">
      <c r="A51" s="196" t="s">
        <v>81</v>
      </c>
      <c r="B51" s="240" t="s">
        <v>101</v>
      </c>
      <c r="C51" s="122" t="s">
        <v>332</v>
      </c>
      <c r="D51" s="119" t="s">
        <v>281</v>
      </c>
      <c r="E51" s="240" t="s">
        <v>281</v>
      </c>
      <c r="F51" s="240">
        <f ca="1">COUNTIFS(INDIRECT("RAG!$C$"&amp;$V12&amp;":$BB$"&amp;$V12),F$11,RAG!$C$3:$BB$3,$B51)</f>
        <v>1</v>
      </c>
      <c r="G51" s="240">
        <f ca="1">COUNTIFS(INDIRECT("RAG!$C$"&amp;$V12&amp;":$BB$"&amp;$V12),G$11,RAG!$C$3:$BB$3,$B51)</f>
        <v>0</v>
      </c>
      <c r="H51" s="240">
        <f ca="1">COUNTIFS(INDIRECT("RAG!$C$"&amp;$V12&amp;":$BB$"&amp;$V12),H$11,RAG!$C$3:$BB$3,$B51)</f>
        <v>3</v>
      </c>
      <c r="I51" s="231" t="s">
        <v>231</v>
      </c>
      <c r="J51" s="231" t="s">
        <v>231</v>
      </c>
      <c r="K51" s="231" t="s">
        <v>231</v>
      </c>
      <c r="L51" s="231" t="s">
        <v>231</v>
      </c>
      <c r="M51" s="231" t="s">
        <v>231</v>
      </c>
      <c r="N51" s="231" t="s">
        <v>262</v>
      </c>
      <c r="O51" s="246" t="s">
        <v>869</v>
      </c>
      <c r="P51" s="231" t="s">
        <v>289</v>
      </c>
      <c r="Q51" s="231"/>
      <c r="R51" s="234" t="s">
        <v>678</v>
      </c>
      <c r="S51" s="293"/>
      <c r="V51" s="237"/>
      <c r="Z51" t="e">
        <f>IF(#REF!&gt;0,B51&amp;":"&amp;#REF!&amp;"
","")</f>
        <v>#REF!</v>
      </c>
    </row>
    <row r="52" spans="1:26" ht="76" customHeight="1" thickBot="1" x14ac:dyDescent="0.4">
      <c r="A52" s="198"/>
      <c r="B52" s="242"/>
      <c r="C52" s="123" t="s">
        <v>333</v>
      </c>
      <c r="D52" s="108" t="s">
        <v>281</v>
      </c>
      <c r="E52" s="242"/>
      <c r="F52" s="242"/>
      <c r="G52" s="242"/>
      <c r="H52" s="242"/>
      <c r="I52" s="248"/>
      <c r="J52" s="248"/>
      <c r="K52" s="248"/>
      <c r="L52" s="248"/>
      <c r="M52" s="248"/>
      <c r="N52" s="248"/>
      <c r="O52" s="247"/>
      <c r="P52" s="248"/>
      <c r="Q52" s="248"/>
      <c r="R52" s="258"/>
      <c r="S52" s="293"/>
      <c r="V52" s="252"/>
    </row>
    <row r="53" spans="1:26" ht="30" customHeight="1" x14ac:dyDescent="0.35">
      <c r="A53" s="196" t="s">
        <v>83</v>
      </c>
      <c r="B53" s="240" t="s">
        <v>102</v>
      </c>
      <c r="C53" s="119" t="s">
        <v>334</v>
      </c>
      <c r="D53" s="119" t="s">
        <v>289</v>
      </c>
      <c r="E53" s="259" t="s">
        <v>281</v>
      </c>
      <c r="F53" s="259">
        <f ca="1">COUNTIFS(INDIRECT("RAG!$C$"&amp;$V12&amp;":$BB$"&amp;$V12),F$11,RAG!$C$3:$BB$3,$B53)</f>
        <v>1</v>
      </c>
      <c r="G53" s="259">
        <f ca="1">COUNTIFS(INDIRECT("RAG!$C$"&amp;$V12&amp;":$BB$"&amp;$V12),G$11,RAG!$C$3:$BB$3,$B53)</f>
        <v>0</v>
      </c>
      <c r="H53" s="259">
        <f ca="1">COUNTIFS(INDIRECT("RAG!$C$"&amp;$V12&amp;":$BB$"&amp;$V12),H$11,RAG!$C$3:$BB$3,$B53)</f>
        <v>0</v>
      </c>
      <c r="I53" s="231" t="s">
        <v>282</v>
      </c>
      <c r="J53" s="231" t="s">
        <v>335</v>
      </c>
      <c r="K53" s="231" t="s">
        <v>284</v>
      </c>
      <c r="L53" s="231" t="s">
        <v>381</v>
      </c>
      <c r="M53" s="231" t="s">
        <v>286</v>
      </c>
      <c r="N53" s="231" t="s">
        <v>264</v>
      </c>
      <c r="O53" s="246" t="s">
        <v>531</v>
      </c>
      <c r="P53" s="231" t="s">
        <v>281</v>
      </c>
      <c r="Q53" s="234" t="s">
        <v>528</v>
      </c>
      <c r="R53" s="312"/>
      <c r="S53" s="293"/>
      <c r="V53" s="237"/>
      <c r="Z53" t="str">
        <f>IF(R53&gt;0,B53&amp;":"&amp;R53&amp;"
","")</f>
        <v/>
      </c>
    </row>
    <row r="54" spans="1:26" x14ac:dyDescent="0.35">
      <c r="A54" s="197"/>
      <c r="B54" s="241"/>
      <c r="C54" s="108" t="s">
        <v>336</v>
      </c>
      <c r="D54" s="108" t="s">
        <v>281</v>
      </c>
      <c r="E54" s="260"/>
      <c r="F54" s="260"/>
      <c r="G54" s="260"/>
      <c r="H54" s="260"/>
      <c r="I54" s="232"/>
      <c r="J54" s="232"/>
      <c r="K54" s="232"/>
      <c r="L54" s="232"/>
      <c r="M54" s="232"/>
      <c r="N54" s="232"/>
      <c r="O54" s="187"/>
      <c r="P54" s="232"/>
      <c r="Q54" s="235"/>
      <c r="R54" s="313"/>
      <c r="S54" s="293"/>
      <c r="V54" s="238"/>
    </row>
    <row r="55" spans="1:26" x14ac:dyDescent="0.35">
      <c r="A55" s="197"/>
      <c r="B55" s="241"/>
      <c r="C55" s="127" t="s">
        <v>337</v>
      </c>
      <c r="D55" s="108" t="s">
        <v>289</v>
      </c>
      <c r="E55" s="260"/>
      <c r="F55" s="260"/>
      <c r="G55" s="260"/>
      <c r="H55" s="260"/>
      <c r="I55" s="232"/>
      <c r="J55" s="232"/>
      <c r="K55" s="232"/>
      <c r="L55" s="232"/>
      <c r="M55" s="232"/>
      <c r="N55" s="232"/>
      <c r="O55" s="187"/>
      <c r="P55" s="232"/>
      <c r="Q55" s="235"/>
      <c r="R55" s="313"/>
      <c r="S55" s="293"/>
      <c r="V55" s="238"/>
    </row>
    <row r="56" spans="1:26" x14ac:dyDescent="0.35">
      <c r="A56" s="197"/>
      <c r="B56" s="241"/>
      <c r="C56" s="108" t="s">
        <v>338</v>
      </c>
      <c r="D56" s="108" t="s">
        <v>289</v>
      </c>
      <c r="E56" s="260"/>
      <c r="F56" s="260"/>
      <c r="G56" s="260"/>
      <c r="H56" s="260"/>
      <c r="I56" s="232"/>
      <c r="J56" s="232"/>
      <c r="K56" s="232"/>
      <c r="L56" s="232"/>
      <c r="M56" s="232"/>
      <c r="N56" s="232"/>
      <c r="O56" s="187"/>
      <c r="P56" s="232"/>
      <c r="Q56" s="235"/>
      <c r="R56" s="313"/>
      <c r="S56" s="293"/>
      <c r="V56" s="238"/>
    </row>
    <row r="57" spans="1:26" ht="112" customHeight="1" thickBot="1" x14ac:dyDescent="0.4">
      <c r="A57" s="198"/>
      <c r="B57" s="242"/>
      <c r="C57" s="121" t="s">
        <v>339</v>
      </c>
      <c r="D57" s="108" t="s">
        <v>281</v>
      </c>
      <c r="E57" s="261"/>
      <c r="F57" s="261"/>
      <c r="G57" s="261"/>
      <c r="H57" s="261"/>
      <c r="I57" s="248"/>
      <c r="J57" s="248"/>
      <c r="K57" s="248"/>
      <c r="L57" s="248"/>
      <c r="M57" s="248"/>
      <c r="N57" s="248"/>
      <c r="O57" s="247"/>
      <c r="P57" s="248"/>
      <c r="Q57" s="258"/>
      <c r="R57" s="314"/>
      <c r="S57" s="293"/>
      <c r="V57" s="252"/>
    </row>
    <row r="58" spans="1:26" ht="29.25" customHeight="1" x14ac:dyDescent="0.35">
      <c r="A58" s="196" t="s">
        <v>84</v>
      </c>
      <c r="B58" s="240" t="s">
        <v>103</v>
      </c>
      <c r="C58" s="128" t="s">
        <v>340</v>
      </c>
      <c r="D58" s="119" t="s">
        <v>281</v>
      </c>
      <c r="E58" s="259" t="s">
        <v>281</v>
      </c>
      <c r="F58" s="259">
        <f ca="1">COUNTIFS(INDIRECT("RAG!$C$"&amp;$V12&amp;":$BB$"&amp;$V12),F$11,RAG!$C$3:$BB$3,$B58)</f>
        <v>0</v>
      </c>
      <c r="G58" s="259">
        <f ca="1">COUNTIFS(INDIRECT("RAG!$C$"&amp;$V12&amp;":$BB$"&amp;$V12),G$11,RAG!$C$3:$BB$3,$B58)</f>
        <v>0</v>
      </c>
      <c r="H58" s="259">
        <f ca="1">COUNTIFS(INDIRECT("RAG!$C$"&amp;$V12&amp;":$BB$"&amp;$V12),H$11,RAG!$C$3:$BB$3,$B58)</f>
        <v>2</v>
      </c>
      <c r="I58" s="231" t="s">
        <v>282</v>
      </c>
      <c r="J58" s="231" t="s">
        <v>335</v>
      </c>
      <c r="K58" s="231" t="s">
        <v>284</v>
      </c>
      <c r="L58" s="231" t="s">
        <v>285</v>
      </c>
      <c r="M58" s="231" t="s">
        <v>286</v>
      </c>
      <c r="N58" s="231" t="s">
        <v>261</v>
      </c>
      <c r="O58" s="246" t="s">
        <v>565</v>
      </c>
      <c r="P58" s="231" t="s">
        <v>289</v>
      </c>
      <c r="Q58" s="249"/>
      <c r="R58" s="234"/>
      <c r="S58" s="293"/>
      <c r="V58" s="237"/>
      <c r="Z58" t="str">
        <f>IF(R58&gt;0,B58&amp;":"&amp;R58&amp;"
","")</f>
        <v/>
      </c>
    </row>
    <row r="59" spans="1:26" ht="14.5" customHeight="1" x14ac:dyDescent="0.35">
      <c r="A59" s="197"/>
      <c r="B59" s="241"/>
      <c r="C59" s="109" t="s">
        <v>341</v>
      </c>
      <c r="D59" s="108" t="s">
        <v>289</v>
      </c>
      <c r="E59" s="260"/>
      <c r="F59" s="260"/>
      <c r="G59" s="260"/>
      <c r="H59" s="260"/>
      <c r="I59" s="232"/>
      <c r="J59" s="232"/>
      <c r="K59" s="232"/>
      <c r="L59" s="232"/>
      <c r="M59" s="232"/>
      <c r="N59" s="232"/>
      <c r="O59" s="187"/>
      <c r="P59" s="232"/>
      <c r="Q59" s="250"/>
      <c r="R59" s="235"/>
      <c r="S59" s="293"/>
      <c r="V59" s="238"/>
    </row>
    <row r="60" spans="1:26" ht="29.5" thickBot="1" x14ac:dyDescent="0.4">
      <c r="A60" s="198"/>
      <c r="B60" s="242"/>
      <c r="C60" s="129" t="s">
        <v>342</v>
      </c>
      <c r="D60" s="108" t="s">
        <v>281</v>
      </c>
      <c r="E60" s="261"/>
      <c r="F60" s="261"/>
      <c r="G60" s="261"/>
      <c r="H60" s="261"/>
      <c r="I60" s="248"/>
      <c r="J60" s="248"/>
      <c r="K60" s="248"/>
      <c r="L60" s="248"/>
      <c r="M60" s="248"/>
      <c r="N60" s="248"/>
      <c r="O60" s="247"/>
      <c r="P60" s="248"/>
      <c r="Q60" s="251"/>
      <c r="R60" s="258"/>
      <c r="S60" s="293"/>
      <c r="V60" s="252"/>
    </row>
    <row r="61" spans="1:26" ht="14.5" customHeight="1" x14ac:dyDescent="0.35">
      <c r="A61" s="196" t="s">
        <v>85</v>
      </c>
      <c r="B61" s="240" t="s">
        <v>104</v>
      </c>
      <c r="C61" s="119" t="s">
        <v>343</v>
      </c>
      <c r="D61" s="119" t="s">
        <v>281</v>
      </c>
      <c r="E61" s="259" t="s">
        <v>281</v>
      </c>
      <c r="F61" s="259">
        <f ca="1">COUNTIFS(INDIRECT("RAG!$C$"&amp;$V12&amp;":$BB$"&amp;$V12),F$11,RAG!$C$3:$BB$3,$B61)</f>
        <v>0</v>
      </c>
      <c r="G61" s="259">
        <f ca="1">COUNTIFS(INDIRECT("RAG!$C$"&amp;$V12&amp;":$BB$"&amp;$V12),G$11,RAG!$C$3:$BB$3,$B61)</f>
        <v>1</v>
      </c>
      <c r="H61" s="259">
        <f ca="1">COUNTIFS(INDIRECT("RAG!$C$"&amp;$V12&amp;":$BB$"&amp;$V12),H$11,RAG!$C$3:$BB$3,$B61)</f>
        <v>4</v>
      </c>
      <c r="I61" s="231" t="s">
        <v>231</v>
      </c>
      <c r="J61" s="231" t="s">
        <v>231</v>
      </c>
      <c r="K61" s="231" t="s">
        <v>231</v>
      </c>
      <c r="L61" s="231" t="s">
        <v>231</v>
      </c>
      <c r="M61" s="231" t="s">
        <v>231</v>
      </c>
      <c r="N61" s="231" t="s">
        <v>262</v>
      </c>
      <c r="O61" s="246" t="s">
        <v>870</v>
      </c>
      <c r="P61" s="231" t="s">
        <v>289</v>
      </c>
      <c r="Q61" s="271"/>
      <c r="R61" s="271" t="s">
        <v>746</v>
      </c>
      <c r="S61" s="292"/>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0"/>
      <c r="F62" s="260"/>
      <c r="G62" s="260"/>
      <c r="H62" s="260"/>
      <c r="I62" s="232"/>
      <c r="J62" s="232"/>
      <c r="K62" s="232"/>
      <c r="L62" s="232"/>
      <c r="M62" s="232"/>
      <c r="N62" s="232"/>
      <c r="O62" s="187"/>
      <c r="P62" s="232"/>
      <c r="Q62" s="272"/>
      <c r="R62" s="272"/>
      <c r="S62" s="292"/>
      <c r="V62" s="275"/>
    </row>
    <row r="63" spans="1:26" x14ac:dyDescent="0.35">
      <c r="A63" s="197"/>
      <c r="B63" s="241"/>
      <c r="C63" s="108" t="s">
        <v>345</v>
      </c>
      <c r="D63" s="108" t="s">
        <v>281</v>
      </c>
      <c r="E63" s="260"/>
      <c r="F63" s="260"/>
      <c r="G63" s="260"/>
      <c r="H63" s="260"/>
      <c r="I63" s="232"/>
      <c r="J63" s="232"/>
      <c r="K63" s="232"/>
      <c r="L63" s="232"/>
      <c r="M63" s="232"/>
      <c r="N63" s="232"/>
      <c r="O63" s="187"/>
      <c r="P63" s="232"/>
      <c r="Q63" s="272"/>
      <c r="R63" s="272"/>
      <c r="S63" s="292"/>
      <c r="V63" s="275"/>
    </row>
    <row r="64" spans="1:26" x14ac:dyDescent="0.35">
      <c r="A64" s="197"/>
      <c r="B64" s="241"/>
      <c r="C64" s="108" t="s">
        <v>346</v>
      </c>
      <c r="D64" s="108" t="s">
        <v>281</v>
      </c>
      <c r="E64" s="260"/>
      <c r="F64" s="260"/>
      <c r="G64" s="260"/>
      <c r="H64" s="260"/>
      <c r="I64" s="232"/>
      <c r="J64" s="232"/>
      <c r="K64" s="232"/>
      <c r="L64" s="232"/>
      <c r="M64" s="232"/>
      <c r="N64" s="232"/>
      <c r="O64" s="187"/>
      <c r="P64" s="232"/>
      <c r="Q64" s="272"/>
      <c r="R64" s="272"/>
      <c r="S64" s="292"/>
      <c r="V64" s="275"/>
    </row>
    <row r="65" spans="1:26" x14ac:dyDescent="0.35">
      <c r="A65" s="197"/>
      <c r="B65" s="241"/>
      <c r="C65" s="108" t="s">
        <v>347</v>
      </c>
      <c r="D65" s="108" t="s">
        <v>281</v>
      </c>
      <c r="E65" s="260"/>
      <c r="F65" s="260"/>
      <c r="G65" s="260"/>
      <c r="H65" s="260"/>
      <c r="I65" s="232"/>
      <c r="J65" s="232"/>
      <c r="K65" s="232"/>
      <c r="L65" s="232"/>
      <c r="M65" s="232"/>
      <c r="N65" s="232"/>
      <c r="O65" s="187"/>
      <c r="P65" s="232"/>
      <c r="Q65" s="272"/>
      <c r="R65" s="272"/>
      <c r="S65" s="292"/>
      <c r="V65" s="275"/>
    </row>
    <row r="66" spans="1:26" x14ac:dyDescent="0.35">
      <c r="A66" s="197"/>
      <c r="B66" s="241"/>
      <c r="C66" s="108" t="s">
        <v>348</v>
      </c>
      <c r="D66" s="108" t="s">
        <v>281</v>
      </c>
      <c r="E66" s="260"/>
      <c r="F66" s="260"/>
      <c r="G66" s="260"/>
      <c r="H66" s="260"/>
      <c r="I66" s="232"/>
      <c r="J66" s="232"/>
      <c r="K66" s="232"/>
      <c r="L66" s="232"/>
      <c r="M66" s="232"/>
      <c r="N66" s="232"/>
      <c r="O66" s="187"/>
      <c r="P66" s="232"/>
      <c r="Q66" s="272"/>
      <c r="R66" s="272"/>
      <c r="S66" s="292"/>
      <c r="V66" s="275"/>
    </row>
    <row r="67" spans="1:26" ht="29" x14ac:dyDescent="0.35">
      <c r="A67" s="197"/>
      <c r="B67" s="241"/>
      <c r="C67" s="108" t="s">
        <v>349</v>
      </c>
      <c r="D67" s="108" t="s">
        <v>281</v>
      </c>
      <c r="E67" s="260"/>
      <c r="F67" s="260"/>
      <c r="G67" s="260"/>
      <c r="H67" s="260"/>
      <c r="I67" s="232"/>
      <c r="J67" s="232"/>
      <c r="K67" s="232"/>
      <c r="L67" s="232"/>
      <c r="M67" s="232"/>
      <c r="N67" s="232"/>
      <c r="O67" s="187"/>
      <c r="P67" s="232"/>
      <c r="Q67" s="272"/>
      <c r="R67" s="272"/>
      <c r="S67" s="292"/>
      <c r="V67" s="275"/>
    </row>
    <row r="68" spans="1:26" ht="95.5" customHeight="1" thickBot="1" x14ac:dyDescent="0.4">
      <c r="A68" s="198"/>
      <c r="B68" s="242"/>
      <c r="C68" s="121" t="s">
        <v>350</v>
      </c>
      <c r="D68" s="108" t="s">
        <v>281</v>
      </c>
      <c r="E68" s="261"/>
      <c r="F68" s="261"/>
      <c r="G68" s="261"/>
      <c r="H68" s="261"/>
      <c r="I68" s="248"/>
      <c r="J68" s="248"/>
      <c r="K68" s="248"/>
      <c r="L68" s="248"/>
      <c r="M68" s="248"/>
      <c r="N68" s="248"/>
      <c r="O68" s="247"/>
      <c r="P68" s="248"/>
      <c r="Q68" s="273"/>
      <c r="R68" s="273"/>
      <c r="S68" s="292"/>
      <c r="V68" s="276"/>
    </row>
    <row r="69" spans="1:26" ht="14.5" customHeight="1" x14ac:dyDescent="0.35">
      <c r="A69" s="196" t="s">
        <v>599</v>
      </c>
      <c r="B69" s="240" t="s">
        <v>105</v>
      </c>
      <c r="C69" s="124" t="s">
        <v>738</v>
      </c>
      <c r="D69" s="119" t="s">
        <v>281</v>
      </c>
      <c r="E69" s="259" t="s">
        <v>281</v>
      </c>
      <c r="F69" s="259">
        <f ca="1">COUNTIFS(INDIRECT("RAG!$C$"&amp;$V12&amp;":$BB$"&amp;$V12),F$11,RAG!$C$3:$BB$3,$B69)</f>
        <v>0</v>
      </c>
      <c r="G69" s="259">
        <f ca="1">COUNTIFS(INDIRECT("RAG!$C$"&amp;$V12&amp;":$BB$"&amp;$V12),G$11,RAG!$C$3:$BB$3,$B69)</f>
        <v>0</v>
      </c>
      <c r="H69" s="259">
        <f ca="1">COUNTIFS(INDIRECT("RAG!$C$"&amp;$V12&amp;":$BB$"&amp;$V12),H$11,RAG!$C$3:$BB$3,$B69)</f>
        <v>6</v>
      </c>
      <c r="I69" s="231" t="s">
        <v>282</v>
      </c>
      <c r="J69" s="231" t="s">
        <v>335</v>
      </c>
      <c r="K69" s="231" t="s">
        <v>284</v>
      </c>
      <c r="L69" s="231" t="s">
        <v>285</v>
      </c>
      <c r="M69" s="231" t="s">
        <v>286</v>
      </c>
      <c r="N69" s="231" t="s">
        <v>261</v>
      </c>
      <c r="O69" s="262" t="s">
        <v>561</v>
      </c>
      <c r="P69" s="231" t="s">
        <v>289</v>
      </c>
      <c r="Q69" s="249"/>
      <c r="R69" s="234"/>
      <c r="S69" s="293"/>
      <c r="V69" s="237"/>
      <c r="Z69" t="str">
        <f>IF(R69&gt;0,B69&amp;":"&amp;R69&amp;"
","")</f>
        <v/>
      </c>
    </row>
    <row r="70" spans="1:26" x14ac:dyDescent="0.35">
      <c r="A70" s="197"/>
      <c r="B70" s="241"/>
      <c r="C70" s="125" t="s">
        <v>352</v>
      </c>
      <c r="D70" s="108" t="s">
        <v>281</v>
      </c>
      <c r="E70" s="260"/>
      <c r="F70" s="260"/>
      <c r="G70" s="260"/>
      <c r="H70" s="260"/>
      <c r="I70" s="232"/>
      <c r="J70" s="232"/>
      <c r="K70" s="232"/>
      <c r="L70" s="232"/>
      <c r="M70" s="232"/>
      <c r="N70" s="232"/>
      <c r="O70" s="263"/>
      <c r="P70" s="232"/>
      <c r="Q70" s="250"/>
      <c r="R70" s="235"/>
      <c r="S70" s="293"/>
      <c r="V70" s="238"/>
    </row>
    <row r="71" spans="1:26" ht="29" x14ac:dyDescent="0.35">
      <c r="A71" s="197"/>
      <c r="B71" s="241"/>
      <c r="C71" s="125" t="s">
        <v>353</v>
      </c>
      <c r="D71" s="108" t="s">
        <v>281</v>
      </c>
      <c r="E71" s="260"/>
      <c r="F71" s="260"/>
      <c r="G71" s="260"/>
      <c r="H71" s="260"/>
      <c r="I71" s="232"/>
      <c r="J71" s="232"/>
      <c r="K71" s="232"/>
      <c r="L71" s="232"/>
      <c r="M71" s="232"/>
      <c r="N71" s="232"/>
      <c r="O71" s="263"/>
      <c r="P71" s="232"/>
      <c r="Q71" s="250"/>
      <c r="R71" s="235"/>
      <c r="S71" s="293"/>
      <c r="V71" s="238"/>
    </row>
    <row r="72" spans="1:26" x14ac:dyDescent="0.35">
      <c r="A72" s="197"/>
      <c r="B72" s="241"/>
      <c r="C72" s="125" t="s">
        <v>354</v>
      </c>
      <c r="D72" s="108" t="s">
        <v>289</v>
      </c>
      <c r="E72" s="260"/>
      <c r="F72" s="260"/>
      <c r="G72" s="260"/>
      <c r="H72" s="260"/>
      <c r="I72" s="232"/>
      <c r="J72" s="232"/>
      <c r="K72" s="232"/>
      <c r="L72" s="232"/>
      <c r="M72" s="232"/>
      <c r="N72" s="232"/>
      <c r="O72" s="263"/>
      <c r="P72" s="232"/>
      <c r="Q72" s="250"/>
      <c r="R72" s="235"/>
      <c r="S72" s="293"/>
      <c r="V72" s="238"/>
    </row>
    <row r="73" spans="1:26" x14ac:dyDescent="0.35">
      <c r="A73" s="197"/>
      <c r="B73" s="241"/>
      <c r="C73" s="125" t="s">
        <v>739</v>
      </c>
      <c r="D73" s="108" t="s">
        <v>289</v>
      </c>
      <c r="E73" s="260"/>
      <c r="F73" s="260"/>
      <c r="G73" s="260"/>
      <c r="H73" s="260"/>
      <c r="I73" s="232"/>
      <c r="J73" s="232"/>
      <c r="K73" s="232"/>
      <c r="L73" s="232"/>
      <c r="M73" s="232"/>
      <c r="N73" s="232"/>
      <c r="O73" s="263"/>
      <c r="P73" s="232"/>
      <c r="Q73" s="250"/>
      <c r="R73" s="235"/>
      <c r="S73" s="293"/>
      <c r="V73" s="238"/>
    </row>
    <row r="74" spans="1:26" x14ac:dyDescent="0.35">
      <c r="A74" s="197"/>
      <c r="B74" s="241"/>
      <c r="C74" s="125" t="s">
        <v>355</v>
      </c>
      <c r="D74" s="108" t="s">
        <v>289</v>
      </c>
      <c r="E74" s="260"/>
      <c r="F74" s="260"/>
      <c r="G74" s="260"/>
      <c r="H74" s="260"/>
      <c r="I74" s="232"/>
      <c r="J74" s="232"/>
      <c r="K74" s="232"/>
      <c r="L74" s="232"/>
      <c r="M74" s="232"/>
      <c r="N74" s="232"/>
      <c r="O74" s="263"/>
      <c r="P74" s="232"/>
      <c r="Q74" s="250"/>
      <c r="R74" s="235"/>
      <c r="S74" s="293"/>
      <c r="V74" s="238"/>
    </row>
    <row r="75" spans="1:26" ht="15" thickBot="1" x14ac:dyDescent="0.4">
      <c r="A75" s="198"/>
      <c r="B75" s="242"/>
      <c r="C75" s="126" t="s">
        <v>356</v>
      </c>
      <c r="D75" s="108" t="s">
        <v>289</v>
      </c>
      <c r="E75" s="261"/>
      <c r="F75" s="261"/>
      <c r="G75" s="261"/>
      <c r="H75" s="261"/>
      <c r="I75" s="248"/>
      <c r="J75" s="248"/>
      <c r="K75" s="248"/>
      <c r="L75" s="248"/>
      <c r="M75" s="248"/>
      <c r="N75" s="248"/>
      <c r="O75" s="264"/>
      <c r="P75" s="248"/>
      <c r="Q75" s="251"/>
      <c r="R75" s="258"/>
      <c r="S75" s="293"/>
      <c r="V75" s="252"/>
    </row>
    <row r="76" spans="1:26" ht="36.75" customHeight="1" x14ac:dyDescent="0.35">
      <c r="A76" s="196" t="s">
        <v>87</v>
      </c>
      <c r="B76" s="240" t="s">
        <v>106</v>
      </c>
      <c r="C76" s="124" t="s">
        <v>357</v>
      </c>
      <c r="D76" s="119" t="s">
        <v>281</v>
      </c>
      <c r="E76" s="259" t="s">
        <v>281</v>
      </c>
      <c r="F76" s="259">
        <f ca="1">COUNTIFS(INDIRECT("RAG!$C$"&amp;$V12&amp;":$BB$"&amp;$V12),F$11,RAG!$C$3:$BB$3,$B76)</f>
        <v>0</v>
      </c>
      <c r="G76" s="259">
        <f ca="1">COUNTIFS(INDIRECT("RAG!$C$"&amp;$V12&amp;":$BB$"&amp;$V12),G$11,RAG!$C$3:$BB$3,$B76)</f>
        <v>1</v>
      </c>
      <c r="H76" s="259">
        <f ca="1">COUNTIFS(INDIRECT("RAG!$C$"&amp;$V12&amp;":$BB$"&amp;$V12),H$11,RAG!$C$3:$BB$3,$B76)</f>
        <v>3</v>
      </c>
      <c r="I76" s="231" t="s">
        <v>282</v>
      </c>
      <c r="J76" s="231" t="s">
        <v>335</v>
      </c>
      <c r="K76" s="231" t="s">
        <v>284</v>
      </c>
      <c r="L76" s="231" t="s">
        <v>285</v>
      </c>
      <c r="M76" s="231" t="s">
        <v>286</v>
      </c>
      <c r="N76" s="231" t="s">
        <v>262</v>
      </c>
      <c r="O76" s="268" t="s">
        <v>521</v>
      </c>
      <c r="P76" s="231" t="s">
        <v>289</v>
      </c>
      <c r="Q76" s="234"/>
      <c r="R76" s="234" t="s">
        <v>392</v>
      </c>
      <c r="S76" s="293"/>
      <c r="V76" s="237"/>
      <c r="Z76" t="str">
        <f>IF(R76&gt;0,B76&amp;":"&amp;R76&amp;"
","")</f>
        <v xml:space="preserve">IIA12:Local Plan Policy GR1 Achieving a High Standard of Development
Design and Layout Considerations requires all development proposals to respect the character and landscape of which it is built in.
</v>
      </c>
    </row>
    <row r="77" spans="1:26" ht="30.75" customHeight="1" x14ac:dyDescent="0.35">
      <c r="A77" s="197"/>
      <c r="B77" s="241"/>
      <c r="C77" s="125" t="s">
        <v>359</v>
      </c>
      <c r="D77" s="108" t="s">
        <v>289</v>
      </c>
      <c r="E77" s="260"/>
      <c r="F77" s="260"/>
      <c r="G77" s="260"/>
      <c r="H77" s="260"/>
      <c r="I77" s="232"/>
      <c r="J77" s="232"/>
      <c r="K77" s="232"/>
      <c r="L77" s="232"/>
      <c r="M77" s="232"/>
      <c r="N77" s="232"/>
      <c r="O77" s="269"/>
      <c r="P77" s="232"/>
      <c r="Q77" s="235"/>
      <c r="R77" s="235"/>
      <c r="S77" s="293"/>
      <c r="V77" s="238"/>
    </row>
    <row r="78" spans="1:26" ht="29.25" customHeight="1" x14ac:dyDescent="0.35">
      <c r="A78" s="197"/>
      <c r="B78" s="241"/>
      <c r="C78" s="125" t="s">
        <v>360</v>
      </c>
      <c r="D78" s="108" t="s">
        <v>281</v>
      </c>
      <c r="E78" s="260"/>
      <c r="F78" s="260"/>
      <c r="G78" s="260"/>
      <c r="H78" s="260"/>
      <c r="I78" s="232"/>
      <c r="J78" s="232"/>
      <c r="K78" s="232"/>
      <c r="L78" s="232"/>
      <c r="M78" s="232"/>
      <c r="N78" s="232"/>
      <c r="O78" s="269"/>
      <c r="P78" s="232"/>
      <c r="Q78" s="235"/>
      <c r="R78" s="235"/>
      <c r="S78" s="293"/>
      <c r="V78" s="238"/>
    </row>
    <row r="79" spans="1:26" ht="30" customHeight="1" x14ac:dyDescent="0.35">
      <c r="A79" s="197"/>
      <c r="B79" s="241"/>
      <c r="C79" s="125" t="s">
        <v>361</v>
      </c>
      <c r="D79" s="108" t="s">
        <v>281</v>
      </c>
      <c r="E79" s="260"/>
      <c r="F79" s="260"/>
      <c r="G79" s="260"/>
      <c r="H79" s="260"/>
      <c r="I79" s="232"/>
      <c r="J79" s="232"/>
      <c r="K79" s="232"/>
      <c r="L79" s="232"/>
      <c r="M79" s="232"/>
      <c r="N79" s="232"/>
      <c r="O79" s="269"/>
      <c r="P79" s="232"/>
      <c r="Q79" s="235"/>
      <c r="R79" s="235"/>
      <c r="S79" s="293"/>
      <c r="V79" s="238"/>
    </row>
    <row r="80" spans="1:26" ht="36" customHeight="1" thickBot="1" x14ac:dyDescent="0.4">
      <c r="A80" s="198"/>
      <c r="B80" s="242"/>
      <c r="C80" s="130" t="s">
        <v>362</v>
      </c>
      <c r="D80" s="108" t="s">
        <v>281</v>
      </c>
      <c r="E80" s="261"/>
      <c r="F80" s="261"/>
      <c r="G80" s="261"/>
      <c r="H80" s="261"/>
      <c r="I80" s="248"/>
      <c r="J80" s="248"/>
      <c r="K80" s="248"/>
      <c r="L80" s="248"/>
      <c r="M80" s="248"/>
      <c r="N80" s="248"/>
      <c r="O80" s="270"/>
      <c r="P80" s="248"/>
      <c r="Q80" s="258"/>
      <c r="R80" s="258"/>
      <c r="S80" s="293"/>
      <c r="V80" s="252"/>
    </row>
    <row r="81" spans="1:26" ht="14.5" customHeight="1" x14ac:dyDescent="0.35">
      <c r="A81" s="199" t="s">
        <v>91</v>
      </c>
      <c r="B81" s="240" t="s">
        <v>107</v>
      </c>
      <c r="C81" s="124" t="s">
        <v>363</v>
      </c>
      <c r="D81" s="119" t="s">
        <v>281</v>
      </c>
      <c r="E81" s="240" t="s">
        <v>281</v>
      </c>
      <c r="F81" s="240">
        <f ca="1">COUNTIFS(INDIRECT("RAG!$C$"&amp;$V12&amp;":$BB$"&amp;$V12),F$11,RAG!$C$3:$BB$3,$B81)</f>
        <v>0</v>
      </c>
      <c r="G81" s="240">
        <f ca="1">COUNTIFS(INDIRECT("RAG!$C$"&amp;$V12&amp;":$BB$"&amp;$V12),G$11,RAG!$C$3:$BB$3,$B81)</f>
        <v>0</v>
      </c>
      <c r="H81" s="240">
        <f ca="1">COUNTIFS(INDIRECT("RAG!$C$"&amp;$V12&amp;":$BB$"&amp;$V12),H$11,RAG!$C$3:$BB$3,$B81)</f>
        <v>5</v>
      </c>
      <c r="I81" s="231" t="s">
        <v>282</v>
      </c>
      <c r="J81" s="231" t="s">
        <v>335</v>
      </c>
      <c r="K81" s="231" t="s">
        <v>321</v>
      </c>
      <c r="L81" s="231" t="s">
        <v>285</v>
      </c>
      <c r="M81" s="231" t="s">
        <v>286</v>
      </c>
      <c r="N81" s="231" t="s">
        <v>261</v>
      </c>
      <c r="O81" s="246" t="s">
        <v>696</v>
      </c>
      <c r="P81" s="231" t="s">
        <v>289</v>
      </c>
      <c r="Q81" s="234"/>
      <c r="R81" s="249"/>
      <c r="S81" s="293"/>
      <c r="V81" s="237"/>
      <c r="Z81" t="str">
        <f>IF(R81&gt;0,B81&amp;":"&amp;R81&amp;"
","")</f>
        <v/>
      </c>
    </row>
    <row r="82" spans="1:26" x14ac:dyDescent="0.35">
      <c r="A82" s="201"/>
      <c r="B82" s="241"/>
      <c r="C82" s="125" t="s">
        <v>364</v>
      </c>
      <c r="D82" s="108" t="s">
        <v>281</v>
      </c>
      <c r="E82" s="241"/>
      <c r="F82" s="241"/>
      <c r="G82" s="241"/>
      <c r="H82" s="241"/>
      <c r="I82" s="232"/>
      <c r="J82" s="232"/>
      <c r="K82" s="232"/>
      <c r="L82" s="232"/>
      <c r="M82" s="232"/>
      <c r="N82" s="232"/>
      <c r="O82" s="187"/>
      <c r="P82" s="232"/>
      <c r="Q82" s="235"/>
      <c r="R82" s="250"/>
      <c r="S82" s="293"/>
      <c r="V82" s="238"/>
    </row>
    <row r="83" spans="1:26" x14ac:dyDescent="0.35">
      <c r="A83" s="201"/>
      <c r="B83" s="241"/>
      <c r="C83" s="125" t="s">
        <v>365</v>
      </c>
      <c r="D83" s="108" t="s">
        <v>289</v>
      </c>
      <c r="E83" s="241"/>
      <c r="F83" s="241"/>
      <c r="G83" s="241"/>
      <c r="H83" s="241"/>
      <c r="I83" s="232"/>
      <c r="J83" s="232"/>
      <c r="K83" s="232"/>
      <c r="L83" s="232"/>
      <c r="M83" s="232"/>
      <c r="N83" s="232"/>
      <c r="O83" s="187"/>
      <c r="P83" s="232"/>
      <c r="Q83" s="235"/>
      <c r="R83" s="250"/>
      <c r="S83" s="293"/>
      <c r="V83" s="238"/>
    </row>
    <row r="84" spans="1:26" x14ac:dyDescent="0.35">
      <c r="A84" s="201"/>
      <c r="B84" s="241"/>
      <c r="C84" s="131" t="s">
        <v>366</v>
      </c>
      <c r="D84" s="108" t="s">
        <v>281</v>
      </c>
      <c r="E84" s="241"/>
      <c r="F84" s="241"/>
      <c r="G84" s="241"/>
      <c r="H84" s="241"/>
      <c r="I84" s="232"/>
      <c r="J84" s="232"/>
      <c r="K84" s="232"/>
      <c r="L84" s="232"/>
      <c r="M84" s="232"/>
      <c r="N84" s="232"/>
      <c r="O84" s="187"/>
      <c r="P84" s="232"/>
      <c r="Q84" s="235"/>
      <c r="R84" s="250"/>
      <c r="S84" s="293"/>
      <c r="V84" s="238"/>
    </row>
    <row r="85" spans="1:26" ht="29" x14ac:dyDescent="0.35">
      <c r="A85" s="201"/>
      <c r="B85" s="241"/>
      <c r="C85" s="131" t="s">
        <v>367</v>
      </c>
      <c r="D85" s="108" t="s">
        <v>289</v>
      </c>
      <c r="E85" s="241"/>
      <c r="F85" s="241"/>
      <c r="G85" s="241"/>
      <c r="H85" s="241"/>
      <c r="I85" s="232"/>
      <c r="J85" s="232"/>
      <c r="K85" s="232"/>
      <c r="L85" s="232"/>
      <c r="M85" s="232"/>
      <c r="N85" s="232"/>
      <c r="O85" s="187"/>
      <c r="P85" s="232"/>
      <c r="Q85" s="235"/>
      <c r="R85" s="250"/>
      <c r="S85" s="293"/>
      <c r="V85" s="238"/>
    </row>
    <row r="86" spans="1:26" ht="29" x14ac:dyDescent="0.35">
      <c r="A86" s="201"/>
      <c r="B86" s="241"/>
      <c r="C86" s="131" t="s">
        <v>368</v>
      </c>
      <c r="D86" s="108" t="s">
        <v>281</v>
      </c>
      <c r="E86" s="241"/>
      <c r="F86" s="241"/>
      <c r="G86" s="241"/>
      <c r="H86" s="241"/>
      <c r="I86" s="232"/>
      <c r="J86" s="232"/>
      <c r="K86" s="232"/>
      <c r="L86" s="232"/>
      <c r="M86" s="232"/>
      <c r="N86" s="232"/>
      <c r="O86" s="187"/>
      <c r="P86" s="232"/>
      <c r="Q86" s="235"/>
      <c r="R86" s="250"/>
      <c r="S86" s="293"/>
      <c r="V86" s="238"/>
    </row>
    <row r="87" spans="1:26" ht="15" thickBot="1" x14ac:dyDescent="0.4">
      <c r="A87" s="200"/>
      <c r="B87" s="242"/>
      <c r="C87" s="129" t="s">
        <v>369</v>
      </c>
      <c r="D87" s="108" t="s">
        <v>289</v>
      </c>
      <c r="E87" s="242"/>
      <c r="F87" s="242"/>
      <c r="G87" s="242"/>
      <c r="H87" s="242"/>
      <c r="I87" s="248"/>
      <c r="J87" s="248"/>
      <c r="K87" s="248"/>
      <c r="L87" s="248"/>
      <c r="M87" s="248"/>
      <c r="N87" s="248"/>
      <c r="O87" s="247"/>
      <c r="P87" s="248"/>
      <c r="Q87" s="258"/>
      <c r="R87" s="251"/>
      <c r="S87" s="293"/>
      <c r="V87" s="252"/>
    </row>
    <row r="88" spans="1:26" ht="24.75" customHeight="1" x14ac:dyDescent="0.35">
      <c r="A88" s="199" t="s">
        <v>94</v>
      </c>
      <c r="B88" s="240" t="s">
        <v>108</v>
      </c>
      <c r="C88" s="132" t="s">
        <v>370</v>
      </c>
      <c r="D88" s="122" t="s">
        <v>289</v>
      </c>
      <c r="E88" s="240" t="s">
        <v>281</v>
      </c>
      <c r="F88" s="240">
        <f ca="1">COUNTIFS(INDIRECT("RAG!$C$"&amp;$V12&amp;":$BB$"&amp;$V12),F$11,RAG!$C$3:$BB$3,$B88)</f>
        <v>0</v>
      </c>
      <c r="G88" s="240">
        <f ca="1">COUNTIFS(INDIRECT("RAG!$C$"&amp;$V12&amp;":$BB$"&amp;$V12),G$11,RAG!$C$3:$BB$3,$B88)</f>
        <v>0</v>
      </c>
      <c r="H88" s="240">
        <f ca="1">COUNTIFS(INDIRECT("RAG!$C$"&amp;$V12&amp;":$BB$"&amp;$V12),H$11,RAG!$C$3:$BB$3,$B88)</f>
        <v>1</v>
      </c>
      <c r="I88" s="231" t="s">
        <v>231</v>
      </c>
      <c r="J88" s="231" t="s">
        <v>231</v>
      </c>
      <c r="K88" s="231" t="s">
        <v>231</v>
      </c>
      <c r="L88" s="231" t="s">
        <v>231</v>
      </c>
      <c r="M88" s="231" t="s">
        <v>231</v>
      </c>
      <c r="N88" s="231"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ht="24.75" customHeight="1" x14ac:dyDescent="0.35">
      <c r="A89" s="201"/>
      <c r="B89" s="241"/>
      <c r="C89" s="131" t="s">
        <v>372</v>
      </c>
      <c r="D89" s="108" t="s">
        <v>281</v>
      </c>
      <c r="E89" s="241"/>
      <c r="F89" s="241"/>
      <c r="G89" s="241"/>
      <c r="H89" s="241"/>
      <c r="I89" s="232"/>
      <c r="J89" s="232"/>
      <c r="K89" s="232"/>
      <c r="L89" s="232"/>
      <c r="M89" s="232"/>
      <c r="N89" s="232"/>
      <c r="O89" s="187"/>
      <c r="P89" s="232"/>
      <c r="Q89" s="235"/>
      <c r="R89" s="235"/>
      <c r="S89" s="293"/>
      <c r="V89" s="238"/>
    </row>
    <row r="90" spans="1:26" ht="30" customHeight="1" x14ac:dyDescent="0.35">
      <c r="A90" s="201"/>
      <c r="B90" s="241"/>
      <c r="C90" s="131" t="s">
        <v>373</v>
      </c>
      <c r="D90" s="108" t="s">
        <v>289</v>
      </c>
      <c r="E90" s="241"/>
      <c r="F90" s="241"/>
      <c r="G90" s="241"/>
      <c r="H90" s="241"/>
      <c r="I90" s="232"/>
      <c r="J90" s="232"/>
      <c r="K90" s="232"/>
      <c r="L90" s="232"/>
      <c r="M90" s="232"/>
      <c r="N90" s="232"/>
      <c r="O90" s="187"/>
      <c r="P90" s="232"/>
      <c r="Q90" s="235"/>
      <c r="R90" s="235"/>
      <c r="S90" s="293"/>
      <c r="V90" s="238"/>
    </row>
    <row r="91" spans="1:26" ht="56.15" customHeight="1" thickBot="1" x14ac:dyDescent="0.4">
      <c r="A91" s="202"/>
      <c r="B91" s="242"/>
      <c r="C91" s="133" t="s">
        <v>374</v>
      </c>
      <c r="D91" s="143" t="s">
        <v>281</v>
      </c>
      <c r="E91" s="242"/>
      <c r="F91" s="242"/>
      <c r="G91" s="242"/>
      <c r="H91" s="242"/>
      <c r="I91" s="233"/>
      <c r="J91" s="233"/>
      <c r="K91" s="233"/>
      <c r="L91" s="233"/>
      <c r="M91" s="233"/>
      <c r="N91" s="233"/>
      <c r="O91" s="257"/>
      <c r="P91" s="233"/>
      <c r="Q91" s="236"/>
      <c r="R91" s="236"/>
      <c r="S91" s="293"/>
      <c r="V91" s="239"/>
      <c r="W91" s="120" t="str">
        <f>IF(N91='[4]Drop downs'!$G$2,B91&amp;": "&amp;O91&amp;""," ")</f>
        <v xml:space="preserve"> </v>
      </c>
      <c r="X91" s="120"/>
    </row>
    <row r="92" spans="1:26" x14ac:dyDescent="0.35">
      <c r="E92" s="156"/>
      <c r="F92" s="156"/>
      <c r="G92" s="156"/>
      <c r="H92" s="156"/>
      <c r="I92" s="156"/>
      <c r="J92" s="156"/>
      <c r="K92" s="156"/>
      <c r="L92" s="156"/>
      <c r="M92" s="156"/>
      <c r="N92" s="156"/>
      <c r="O92" s="156"/>
      <c r="P92" s="156"/>
      <c r="Q92" s="156"/>
      <c r="R92" s="156"/>
    </row>
    <row r="94" spans="1:26" s="111" customFormat="1" x14ac:dyDescent="0.35">
      <c r="A94"/>
      <c r="B94"/>
      <c r="C94"/>
      <c r="D94"/>
      <c r="E94"/>
      <c r="F94"/>
      <c r="G94"/>
      <c r="H94"/>
      <c r="I94"/>
      <c r="J94"/>
      <c r="K94"/>
      <c r="L94"/>
      <c r="M94"/>
      <c r="N94"/>
      <c r="O94"/>
      <c r="P94"/>
      <c r="Q94"/>
      <c r="R94"/>
      <c r="S94" s="155"/>
    </row>
  </sheetData>
  <sheetProtection algorithmName="SHA-512" hashValue="vOwVBYgvuPOp1B4PyM8NuXan6kezektJ9luqHrL2drD6E4vuLlpj97zwA/qas/6o8nBRVlkvwUii1vlSMc9njg==" saltValue="LrRBj9W9ULkw18NFvRv8kA=="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O24:O31"/>
    <mergeCell ref="P24:P31"/>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A46:A50"/>
    <mergeCell ref="B46:B50"/>
    <mergeCell ref="E46:E50"/>
    <mergeCell ref="F46:F50"/>
    <mergeCell ref="G46:G50"/>
    <mergeCell ref="I40:I45"/>
    <mergeCell ref="J40:J45"/>
    <mergeCell ref="K40:K45"/>
    <mergeCell ref="L40:L45"/>
    <mergeCell ref="M40:M45"/>
    <mergeCell ref="N40:N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H76:H80"/>
    <mergeCell ref="I76:I80"/>
    <mergeCell ref="J76:J80"/>
    <mergeCell ref="K76:K80"/>
    <mergeCell ref="L76:L80"/>
    <mergeCell ref="M76:M80"/>
    <mergeCell ref="O69:O75"/>
    <mergeCell ref="P69:P75"/>
    <mergeCell ref="Q69:Q75"/>
    <mergeCell ref="A88:A91"/>
    <mergeCell ref="B88:B91"/>
    <mergeCell ref="E88:E91"/>
    <mergeCell ref="F88:F91"/>
    <mergeCell ref="G88:G91"/>
    <mergeCell ref="I81:I87"/>
    <mergeCell ref="J81:J87"/>
    <mergeCell ref="K81:K87"/>
    <mergeCell ref="L81:L87"/>
    <mergeCell ref="A81:A87"/>
    <mergeCell ref="B81:B87"/>
    <mergeCell ref="E81:E87"/>
    <mergeCell ref="F81:F87"/>
    <mergeCell ref="G81:G87"/>
    <mergeCell ref="H81:H87"/>
    <mergeCell ref="Q51:Q52"/>
    <mergeCell ref="P88:P91"/>
    <mergeCell ref="Q88:Q91"/>
    <mergeCell ref="R88:R91"/>
    <mergeCell ref="V88:V91"/>
    <mergeCell ref="H88:H91"/>
    <mergeCell ref="I88:I91"/>
    <mergeCell ref="J88:J91"/>
    <mergeCell ref="K88:K91"/>
    <mergeCell ref="L88:L91"/>
    <mergeCell ref="M88:M91"/>
    <mergeCell ref="O81:O87"/>
    <mergeCell ref="P81:P87"/>
    <mergeCell ref="Q81:Q87"/>
    <mergeCell ref="R81:R87"/>
    <mergeCell ref="V81:V87"/>
    <mergeCell ref="M81:M87"/>
    <mergeCell ref="N81:N87"/>
    <mergeCell ref="N88:N91"/>
    <mergeCell ref="O88:O91"/>
    <mergeCell ref="P76:P80"/>
    <mergeCell ref="Q76:Q80"/>
    <mergeCell ref="R76:R80"/>
    <mergeCell ref="V76:V80"/>
  </mergeCells>
  <conditionalFormatting sqref="C12:D91">
    <cfRule type="expression" dxfId="784" priority="7">
      <formula>$D12="No"</formula>
    </cfRule>
  </conditionalFormatting>
  <conditionalFormatting sqref="F12:F91">
    <cfRule type="cellIs" dxfId="783" priority="10" operator="greaterThan">
      <formula>0</formula>
    </cfRule>
  </conditionalFormatting>
  <conditionalFormatting sqref="G12:G91">
    <cfRule type="cellIs" dxfId="782" priority="9" operator="greaterThan">
      <formula>0</formula>
    </cfRule>
  </conditionalFormatting>
  <conditionalFormatting sqref="H12:H91">
    <cfRule type="cellIs" dxfId="781" priority="8" operator="greaterThan">
      <formula>0</formula>
    </cfRule>
  </conditionalFormatting>
  <conditionalFormatting sqref="N12">
    <cfRule type="cellIs" dxfId="780" priority="2" operator="equal">
      <formula>"Minor Negative"</formula>
    </cfRule>
    <cfRule type="cellIs" dxfId="779" priority="3" operator="equal">
      <formula>"Uncertain"</formula>
    </cfRule>
    <cfRule type="cellIs" dxfId="778" priority="4" operator="equal">
      <formula>"Neutral"</formula>
    </cfRule>
    <cfRule type="cellIs" dxfId="777" priority="5" operator="equal">
      <formula>"Minor Positive"</formula>
    </cfRule>
    <cfRule type="cellIs" dxfId="776" priority="6" operator="equal">
      <formula>"Significant Positive"</formula>
    </cfRule>
    <cfRule type="cellIs" dxfId="775" priority="1" operator="equal">
      <formula>"Significant Negative"</formula>
    </cfRule>
  </conditionalFormatting>
  <conditionalFormatting sqref="N22">
    <cfRule type="cellIs" dxfId="774" priority="112" operator="equal">
      <formula>"Neutral"</formula>
    </cfRule>
    <cfRule type="cellIs" dxfId="773" priority="114" operator="equal">
      <formula>"Significant Positive"</formula>
    </cfRule>
    <cfRule type="cellIs" dxfId="772" priority="111" operator="equal">
      <formula>"Uncertain"</formula>
    </cfRule>
    <cfRule type="cellIs" dxfId="771" priority="110" operator="equal">
      <formula>"Minor Negative"</formula>
    </cfRule>
    <cfRule type="cellIs" dxfId="770" priority="109" operator="equal">
      <formula>"Significant Negative"</formula>
    </cfRule>
    <cfRule type="cellIs" dxfId="769" priority="113" operator="equal">
      <formula>"Minor Positive"</formula>
    </cfRule>
  </conditionalFormatting>
  <conditionalFormatting sqref="N24">
    <cfRule type="cellIs" dxfId="768" priority="143" operator="equal">
      <formula>"Minor Negative"</formula>
    </cfRule>
    <cfRule type="cellIs" dxfId="767" priority="144" operator="equal">
      <formula>"Uncertain"</formula>
    </cfRule>
    <cfRule type="cellIs" dxfId="766" priority="145" operator="equal">
      <formula>"Neutral"</formula>
    </cfRule>
    <cfRule type="cellIs" dxfId="765" priority="146" operator="equal">
      <formula>"Minor Positive"</formula>
    </cfRule>
    <cfRule type="cellIs" dxfId="764" priority="147" operator="equal">
      <formula>"Significant Positive"</formula>
    </cfRule>
    <cfRule type="cellIs" dxfId="763" priority="142" operator="equal">
      <formula>"Significant Negative"</formula>
    </cfRule>
  </conditionalFormatting>
  <conditionalFormatting sqref="N32">
    <cfRule type="cellIs" dxfId="762" priority="104" operator="equal">
      <formula>"Minor Negative"</formula>
    </cfRule>
    <cfRule type="cellIs" dxfId="761" priority="108" operator="equal">
      <formula>"Significant Positive"</formula>
    </cfRule>
    <cfRule type="cellIs" dxfId="760" priority="107" operator="equal">
      <formula>"Minor Positive"</formula>
    </cfRule>
    <cfRule type="cellIs" dxfId="759" priority="106" operator="equal">
      <formula>"Neutral"</formula>
    </cfRule>
    <cfRule type="cellIs" dxfId="758" priority="105" operator="equal">
      <formula>"Uncertain"</formula>
    </cfRule>
    <cfRule type="cellIs" dxfId="757" priority="103" operator="equal">
      <formula>"Significant Negative"</formula>
    </cfRule>
  </conditionalFormatting>
  <conditionalFormatting sqref="N40">
    <cfRule type="cellIs" dxfId="756" priority="20" operator="equal">
      <formula>"Significant Negative"</formula>
    </cfRule>
    <cfRule type="cellIs" dxfId="755" priority="21" operator="equal">
      <formula>"Minor Negative"</formula>
    </cfRule>
    <cfRule type="cellIs" dxfId="754" priority="22" operator="equal">
      <formula>"Uncertain"</formula>
    </cfRule>
    <cfRule type="cellIs" dxfId="753" priority="23" operator="equal">
      <formula>"Neutral"</formula>
    </cfRule>
    <cfRule type="cellIs" dxfId="752" priority="24" operator="equal">
      <formula>"Minor Positive"</formula>
    </cfRule>
    <cfRule type="cellIs" dxfId="751" priority="25" operator="equal">
      <formula>"Significant Positive"</formula>
    </cfRule>
  </conditionalFormatting>
  <conditionalFormatting sqref="N46">
    <cfRule type="cellIs" dxfId="750" priority="154" operator="equal">
      <formula>"Significant Negative"</formula>
    </cfRule>
    <cfRule type="cellIs" dxfId="749" priority="155" operator="equal">
      <formula>"Minor Negative"</formula>
    </cfRule>
    <cfRule type="cellIs" dxfId="748" priority="156" operator="equal">
      <formula>"Uncertain"</formula>
    </cfRule>
    <cfRule type="cellIs" dxfId="747" priority="157" operator="equal">
      <formula>"Neutral"</formula>
    </cfRule>
    <cfRule type="cellIs" dxfId="746" priority="158" operator="equal">
      <formula>"Minor Positive"</formula>
    </cfRule>
    <cfRule type="cellIs" dxfId="745" priority="159" operator="equal">
      <formula>"Significant Positive"</formula>
    </cfRule>
  </conditionalFormatting>
  <conditionalFormatting sqref="N51">
    <cfRule type="cellIs" dxfId="744" priority="101" operator="equal">
      <formula>"Minor Positive"</formula>
    </cfRule>
    <cfRule type="cellIs" dxfId="743" priority="100" operator="equal">
      <formula>"Neutral"</formula>
    </cfRule>
    <cfRule type="cellIs" dxfId="742" priority="99" operator="equal">
      <formula>"Uncertain"</formula>
    </cfRule>
    <cfRule type="cellIs" dxfId="741" priority="98" operator="equal">
      <formula>"Minor Negative"</formula>
    </cfRule>
    <cfRule type="cellIs" dxfId="740" priority="97" operator="equal">
      <formula>"Significant Negative"</formula>
    </cfRule>
    <cfRule type="cellIs" dxfId="739" priority="102" operator="equal">
      <formula>"Significant Positive"</formula>
    </cfRule>
  </conditionalFormatting>
  <conditionalFormatting sqref="N53">
    <cfRule type="cellIs" dxfId="738" priority="96" operator="equal">
      <formula>"Significant Positive"</formula>
    </cfRule>
    <cfRule type="cellIs" dxfId="737" priority="92" operator="equal">
      <formula>"Minor Negative"</formula>
    </cfRule>
    <cfRule type="cellIs" dxfId="736" priority="94" operator="equal">
      <formula>"Neutral"</formula>
    </cfRule>
    <cfRule type="cellIs" dxfId="735" priority="93" operator="equal">
      <formula>"Uncertain"</formula>
    </cfRule>
    <cfRule type="cellIs" dxfId="734" priority="95" operator="equal">
      <formula>"Minor Positive"</formula>
    </cfRule>
    <cfRule type="cellIs" dxfId="733" priority="91" operator="equal">
      <formula>"Significant Negative"</formula>
    </cfRule>
  </conditionalFormatting>
  <conditionalFormatting sqref="N58">
    <cfRule type="cellIs" dxfId="732" priority="28" operator="equal">
      <formula>"Uncertain"</formula>
    </cfRule>
    <cfRule type="cellIs" dxfId="731" priority="29" operator="equal">
      <formula>"Neutral"</formula>
    </cfRule>
    <cfRule type="cellIs" dxfId="730" priority="30" operator="equal">
      <formula>"Minor Positive"</formula>
    </cfRule>
    <cfRule type="cellIs" dxfId="729" priority="31" operator="equal">
      <formula>"Significant Positive"</formula>
    </cfRule>
    <cfRule type="cellIs" dxfId="728" priority="26" operator="equal">
      <formula>"Significant Negative"</formula>
    </cfRule>
    <cfRule type="cellIs" dxfId="727" priority="27" operator="equal">
      <formula>"Minor Negative"</formula>
    </cfRule>
  </conditionalFormatting>
  <conditionalFormatting sqref="N61">
    <cfRule type="cellIs" dxfId="726" priority="48" operator="equal">
      <formula>"Minor Positive"</formula>
    </cfRule>
    <cfRule type="cellIs" dxfId="725" priority="47" operator="equal">
      <formula>"Neutral"</formula>
    </cfRule>
    <cfRule type="cellIs" dxfId="724" priority="46" operator="equal">
      <formula>"Uncertain"</formula>
    </cfRule>
    <cfRule type="cellIs" dxfId="723" priority="45" operator="equal">
      <formula>"Minor Negative"</formula>
    </cfRule>
    <cfRule type="cellIs" dxfId="722" priority="44" operator="equal">
      <formula>"Significant Negative"</formula>
    </cfRule>
    <cfRule type="cellIs" dxfId="721" priority="49" operator="equal">
      <formula>"Significant Positive"</formula>
    </cfRule>
  </conditionalFormatting>
  <conditionalFormatting sqref="N69">
    <cfRule type="cellIs" dxfId="720" priority="36" operator="equal">
      <formula>"Minor Positive"</formula>
    </cfRule>
    <cfRule type="cellIs" dxfId="719" priority="35" operator="equal">
      <formula>"Neutral"</formula>
    </cfRule>
    <cfRule type="cellIs" dxfId="718" priority="34" operator="equal">
      <formula>"Uncertain"</formula>
    </cfRule>
    <cfRule type="cellIs" dxfId="717" priority="33" operator="equal">
      <formula>"Minor Negative"</formula>
    </cfRule>
    <cfRule type="cellIs" dxfId="716" priority="32" operator="equal">
      <formula>"Significant Negative"</formula>
    </cfRule>
    <cfRule type="cellIs" dxfId="715" priority="37" operator="equal">
      <formula>"Significant Positive"</formula>
    </cfRule>
  </conditionalFormatting>
  <conditionalFormatting sqref="N76">
    <cfRule type="cellIs" dxfId="714" priority="67" operator="equal">
      <formula>"Significant Negative"</formula>
    </cfRule>
    <cfRule type="cellIs" dxfId="713" priority="68" operator="equal">
      <formula>"Minor Negative"</formula>
    </cfRule>
    <cfRule type="cellIs" dxfId="712" priority="69" operator="equal">
      <formula>"Uncertain"</formula>
    </cfRule>
    <cfRule type="cellIs" dxfId="711" priority="70" operator="equal">
      <formula>"Neutral"</formula>
    </cfRule>
    <cfRule type="cellIs" dxfId="710" priority="71" operator="equal">
      <formula>"Minor Positive"</formula>
    </cfRule>
    <cfRule type="cellIs" dxfId="709" priority="72" operator="equal">
      <formula>"Significant Positive"</formula>
    </cfRule>
  </conditionalFormatting>
  <conditionalFormatting sqref="N81">
    <cfRule type="cellIs" dxfId="708" priority="12" operator="equal">
      <formula>"Minor Negative"</formula>
    </cfRule>
    <cfRule type="cellIs" dxfId="707" priority="16" operator="equal">
      <formula>"Significant Positive"</formula>
    </cfRule>
    <cfRule type="cellIs" dxfId="706" priority="15" operator="equal">
      <formula>"Minor Positive"</formula>
    </cfRule>
    <cfRule type="cellIs" dxfId="705" priority="14" operator="equal">
      <formula>"Neutral"</formula>
    </cfRule>
    <cfRule type="cellIs" dxfId="704" priority="13" operator="equal">
      <formula>"Uncertain"</formula>
    </cfRule>
    <cfRule type="cellIs" dxfId="703" priority="11" operator="equal">
      <formula>"Significant Negative"</formula>
    </cfRule>
  </conditionalFormatting>
  <conditionalFormatting sqref="N88">
    <cfRule type="cellIs" dxfId="702" priority="60" operator="equal">
      <formula>"Significant Positive"</formula>
    </cfRule>
    <cfRule type="cellIs" dxfId="701" priority="58" operator="equal">
      <formula>"Neutral"</formula>
    </cfRule>
    <cfRule type="cellIs" dxfId="700" priority="57" operator="equal">
      <formula>"Uncertain"</formula>
    </cfRule>
    <cfRule type="cellIs" dxfId="699" priority="56" operator="equal">
      <formula>"Minor Negative"</formula>
    </cfRule>
    <cfRule type="cellIs" dxfId="698" priority="59" operator="equal">
      <formula>"Minor Positive"</formula>
    </cfRule>
    <cfRule type="cellIs" dxfId="697" priority="55" operator="equal">
      <formula>"Significant Negative"</formula>
    </cfRule>
  </conditionalFormatting>
  <dataValidations count="12">
    <dataValidation type="list" allowBlank="1" showInputMessage="1" showErrorMessage="1" sqref="I12:I91" xr:uid="{40DA34FB-F27D-4256-82F8-6B17459CAA85}">
      <formula1>"Direct,Indirect,N/A"</formula1>
    </dataValidation>
    <dataValidation type="list" allowBlank="1" showInputMessage="1" showErrorMessage="1" sqref="J12 J22:J91" xr:uid="{5811B9C2-892A-416E-AA0B-1555B65C3484}">
      <formula1>"Low,Medium,High,N/A"</formula1>
    </dataValidation>
    <dataValidation type="list" allowBlank="1" showInputMessage="1" showErrorMessage="1" sqref="K12 K22:K91" xr:uid="{EC50DDD4-EBC7-4CE3-9DC2-C01EBFEABE12}">
      <formula1>"Short(&lt;5yrs),Short/Medium,Medium(10yrs),Medium/Long,Long(20+yrs),N/A"</formula1>
    </dataValidation>
    <dataValidation type="list" allowBlank="1" showInputMessage="1" showErrorMessage="1" sqref="L12 L22:L91" xr:uid="{5A344B37-5E00-410B-A076-62787174F43B}">
      <formula1>"Localised,District-wide,Regional,National,N/A"</formula1>
    </dataValidation>
    <dataValidation type="list" allowBlank="1" showInputMessage="1" showErrorMessage="1" sqref="M12" xr:uid="{CC4B2F6F-1BC1-4CBC-AD60-93F7D9B713F6}">
      <formula1>"Permenant/Irreversible,Permenant/Reversible,Temporary/Irreversible,Temporary/Reversible,N/A"</formula1>
    </dataValidation>
    <dataValidation type="list" allowBlank="1" showInputMessage="1" showErrorMessage="1" sqref="N88:N91 N12 N22:N39 N51:N80" xr:uid="{EC575634-1272-4880-B404-98509EFB38A3}">
      <formula1>"Significant Positive,Minor Positive,Neutral,Uncertain,Minor Negative,Significant Negative"</formula1>
    </dataValidation>
    <dataValidation type="list" allowBlank="1" showInputMessage="1" showErrorMessage="1" sqref="D89:D91 D12:D87" xr:uid="{4EF8D18B-D967-42BE-94C8-AEDD2BE47D06}">
      <formula1>"Yes, No"</formula1>
    </dataValidation>
    <dataValidation type="list" allowBlank="1" showInputMessage="1" showErrorMessage="1" sqref="M40:M45" xr:uid="{010C55BC-31AC-45E4-9E97-E637E97766C7}">
      <formula1>"nt/Irreversible,Permenant/Reversible,Temporary/Irreversible,Temporary/Reversible,N/A"</formula1>
    </dataValidation>
    <dataValidation type="list" allowBlank="1" showInputMessage="1" showErrorMessage="1" sqref="P51:P52 P88:P91" xr:uid="{2DFA8285-B1BF-4CF1-A072-5943DCCF976F}">
      <formula1>"Yes,No"</formula1>
    </dataValidation>
    <dataValidation type="list" allowBlank="1" showInputMessage="1" showErrorMessage="1" sqref="M22:M39 M46:M91" xr:uid="{4C257361-C9C8-43D5-BD2D-6BA360B53CCA}">
      <formula1>"Permanent/Irreversible,Permanant/Reversible,Temporary/Irreversible,Temporary/Reversible,N/A"</formula1>
    </dataValidation>
    <dataValidation type="list" allowBlank="1" showInputMessage="1" showErrorMessage="1" sqref="N46:N50" xr:uid="{3AAC852B-63E8-45E9-A345-38FCD0352F04}">
      <formula1>"ficant Positive,Minor Positive,Neutral,Uncertain,Minor Negative,Significant Negative"</formula1>
    </dataValidation>
    <dataValidation type="list" allowBlank="1" showInputMessage="1" showErrorMessage="1" sqref="N81:N87" xr:uid="{6153FA2D-CEA2-49C2-8FA6-57BD69743D36}">
      <formula1>"Significant Positive,Minor Positive,Neitral,Uncertain,Minor Negative, Significant Negative"</formula1>
    </dataValidation>
  </dataValidations>
  <pageMargins left="0.7" right="0.7" top="0.75" bottom="0.75" header="0.3" footer="0.3"/>
  <pageSetup orientation="portrait" horizontalDpi="4294967293" verticalDpi="4294967293"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6B235-629C-4D67-9C90-F674A56A99B3}">
  <sheetPr codeName="Sheet25"/>
  <dimension ref="A1:Z94"/>
  <sheetViews>
    <sheetView topLeftCell="C57" zoomScale="60" zoomScaleNormal="60" workbookViewId="0">
      <selection activeCell="AB23" sqref="AB23"/>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28.453125" customWidth="1"/>
    <col min="18" max="18" width="40.6328125" customWidth="1"/>
    <col min="19" max="19" width="33.81640625" style="153" hidden="1" customWidth="1"/>
    <col min="20" max="20" width="13.5429687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3.7265625" hidden="1" customWidth="1"/>
    <col min="27" max="27" width="8.54296875" customWidth="1"/>
  </cols>
  <sheetData>
    <row r="1" spans="1:26" x14ac:dyDescent="0.35">
      <c r="A1" s="74" t="s">
        <v>23</v>
      </c>
      <c r="C1" s="192" t="s">
        <v>170</v>
      </c>
      <c r="D1" s="192"/>
      <c r="E1" s="137"/>
      <c r="F1" s="137"/>
      <c r="G1" s="137"/>
      <c r="H1" s="137"/>
      <c r="I1" s="112"/>
      <c r="J1" s="112"/>
      <c r="K1" s="112"/>
      <c r="M1" s="113"/>
      <c r="N1" s="113"/>
      <c r="O1" s="113"/>
    </row>
    <row r="2" spans="1:26" x14ac:dyDescent="0.35">
      <c r="A2" s="74" t="s">
        <v>24</v>
      </c>
      <c r="B2" s="114"/>
      <c r="C2" s="187" t="s">
        <v>428</v>
      </c>
      <c r="D2" s="187"/>
      <c r="E2" s="138"/>
      <c r="F2" s="138"/>
      <c r="G2" s="138"/>
      <c r="H2" s="138"/>
      <c r="M2" s="115"/>
      <c r="N2" s="115"/>
      <c r="O2" s="115"/>
    </row>
    <row r="3" spans="1:26" x14ac:dyDescent="0.35">
      <c r="A3" s="75" t="s">
        <v>25</v>
      </c>
      <c r="B3" s="116"/>
      <c r="C3" s="247" t="s">
        <v>429</v>
      </c>
      <c r="D3" s="247"/>
      <c r="E3" s="138"/>
      <c r="F3" s="138"/>
      <c r="G3" s="138"/>
      <c r="H3" s="138"/>
      <c r="M3" s="115"/>
      <c r="N3" s="115"/>
      <c r="O3" s="115"/>
    </row>
    <row r="4" spans="1:26" ht="17.25" customHeight="1" x14ac:dyDescent="0.35">
      <c r="A4" s="135" t="s">
        <v>26</v>
      </c>
      <c r="B4" s="136"/>
      <c r="C4" s="290" t="s">
        <v>231</v>
      </c>
      <c r="D4" s="290"/>
      <c r="E4" s="134"/>
      <c r="F4" s="134"/>
      <c r="G4" s="134"/>
      <c r="H4" s="134"/>
      <c r="M4" s="115"/>
      <c r="N4" s="115"/>
      <c r="O4" s="115"/>
    </row>
    <row r="5" spans="1:26" ht="17.25" customHeight="1" x14ac:dyDescent="0.35">
      <c r="A5" s="75" t="s">
        <v>27</v>
      </c>
      <c r="B5" s="136"/>
      <c r="C5" s="175">
        <v>0.37</v>
      </c>
      <c r="D5" s="177"/>
      <c r="E5" s="134"/>
      <c r="F5" s="134"/>
      <c r="G5" s="134"/>
      <c r="H5" s="134"/>
      <c r="M5" s="115"/>
      <c r="N5" s="115"/>
      <c r="O5" s="115"/>
    </row>
    <row r="6" spans="1:26" ht="44.15" customHeight="1" x14ac:dyDescent="0.35">
      <c r="A6" s="75" t="s">
        <v>28</v>
      </c>
      <c r="B6" s="136"/>
      <c r="C6" s="175" t="s">
        <v>700</v>
      </c>
      <c r="D6" s="177"/>
      <c r="E6" s="134"/>
      <c r="F6" s="134"/>
      <c r="G6" s="134"/>
      <c r="H6" s="134"/>
      <c r="M6" s="115"/>
      <c r="N6" s="115"/>
      <c r="O6" s="115"/>
    </row>
    <row r="7" spans="1:26" ht="17.25" customHeight="1" x14ac:dyDescent="0.35">
      <c r="A7" s="75" t="s">
        <v>29</v>
      </c>
      <c r="B7" s="136"/>
      <c r="C7" s="175" t="s">
        <v>408</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15" customHeight="1" x14ac:dyDescent="0.35">
      <c r="A12" s="196" t="s">
        <v>68</v>
      </c>
      <c r="B12" s="287" t="s">
        <v>95</v>
      </c>
      <c r="C12" s="119" t="s">
        <v>280</v>
      </c>
      <c r="D12" s="119" t="s">
        <v>281</v>
      </c>
      <c r="E12" s="266" t="s">
        <v>281</v>
      </c>
      <c r="F12" s="260">
        <f ca="1">COUNTIFS(INDIRECT("RAG!$C$"&amp;$V12&amp;":$BB$"&amp;$V12),F$11,RAG!$C$3:$BB$3,$B12)</f>
        <v>1</v>
      </c>
      <c r="G12" s="279">
        <f ca="1">COUNTIFS(INDIRECT("RAG!$C$"&amp;$V12&amp;":$BB$"&amp;$V12),G$11,RAG!$C$3:$BB$3,$B12)</f>
        <v>1</v>
      </c>
      <c r="H12" s="279">
        <f ca="1">COUNTIFS(INDIRECT("RAG!$C$"&amp;$V12&amp;":$BB$"&amp;$V12),H$11,RAG!$C$3:$BB$3,$B12)</f>
        <v>1</v>
      </c>
      <c r="I12" s="283" t="s">
        <v>282</v>
      </c>
      <c r="J12" s="283" t="s">
        <v>335</v>
      </c>
      <c r="K12" s="283" t="s">
        <v>284</v>
      </c>
      <c r="L12" s="283" t="s">
        <v>285</v>
      </c>
      <c r="M12" s="283" t="s">
        <v>286</v>
      </c>
      <c r="N12" s="256" t="s">
        <v>261</v>
      </c>
      <c r="O12" s="327" t="s">
        <v>699</v>
      </c>
      <c r="P12" s="335" t="s">
        <v>289</v>
      </c>
      <c r="Q12" s="237"/>
      <c r="R12" s="237"/>
      <c r="S12" s="293"/>
      <c r="V12" s="237">
        <f>MATCH(C1, RAG!$B$1:B$56, 0)</f>
        <v>39</v>
      </c>
      <c r="Z12" t="str">
        <f>IF(R12&gt;0,B12&amp;":"&amp;R12&amp;"
","")</f>
        <v/>
      </c>
    </row>
    <row r="13" spans="1:26" x14ac:dyDescent="0.35">
      <c r="A13" s="197"/>
      <c r="B13" s="288"/>
      <c r="C13" s="108" t="s">
        <v>288</v>
      </c>
      <c r="D13" s="108" t="s">
        <v>289</v>
      </c>
      <c r="E13" s="266"/>
      <c r="F13" s="260"/>
      <c r="G13" s="260"/>
      <c r="H13" s="260"/>
      <c r="I13" s="284"/>
      <c r="J13" s="284"/>
      <c r="K13" s="284"/>
      <c r="L13" s="284"/>
      <c r="M13" s="284"/>
      <c r="N13" s="282"/>
      <c r="O13" s="192"/>
      <c r="P13" s="336"/>
      <c r="Q13" s="238"/>
      <c r="R13" s="238"/>
      <c r="S13" s="293"/>
      <c r="V13" s="238"/>
    </row>
    <row r="14" spans="1:26" x14ac:dyDescent="0.35">
      <c r="A14" s="197"/>
      <c r="B14" s="288"/>
      <c r="C14" s="108" t="s">
        <v>290</v>
      </c>
      <c r="D14" s="108" t="s">
        <v>289</v>
      </c>
      <c r="E14" s="266"/>
      <c r="F14" s="260"/>
      <c r="G14" s="260"/>
      <c r="H14" s="260"/>
      <c r="I14" s="284"/>
      <c r="J14" s="284"/>
      <c r="K14" s="284"/>
      <c r="L14" s="284"/>
      <c r="M14" s="284"/>
      <c r="N14" s="282"/>
      <c r="O14" s="192"/>
      <c r="P14" s="336"/>
      <c r="Q14" s="238"/>
      <c r="R14" s="238"/>
      <c r="S14" s="293"/>
      <c r="V14" s="238"/>
    </row>
    <row r="15" spans="1:26" x14ac:dyDescent="0.35">
      <c r="A15" s="197"/>
      <c r="B15" s="288"/>
      <c r="C15" s="108" t="s">
        <v>291</v>
      </c>
      <c r="D15" s="108" t="s">
        <v>289</v>
      </c>
      <c r="E15" s="266"/>
      <c r="F15" s="260"/>
      <c r="G15" s="260"/>
      <c r="H15" s="260"/>
      <c r="I15" s="284"/>
      <c r="J15" s="284"/>
      <c r="K15" s="284"/>
      <c r="L15" s="284"/>
      <c r="M15" s="284"/>
      <c r="N15" s="282"/>
      <c r="O15" s="192"/>
      <c r="P15" s="336"/>
      <c r="Q15" s="238"/>
      <c r="R15" s="238"/>
      <c r="S15" s="293"/>
      <c r="V15" s="238"/>
    </row>
    <row r="16" spans="1:26" ht="14.5" customHeight="1" x14ac:dyDescent="0.35">
      <c r="A16" s="197"/>
      <c r="B16" s="288"/>
      <c r="C16" s="108" t="s">
        <v>292</v>
      </c>
      <c r="D16" s="108" t="s">
        <v>281</v>
      </c>
      <c r="E16" s="266"/>
      <c r="F16" s="260"/>
      <c r="G16" s="260"/>
      <c r="H16" s="260"/>
      <c r="I16" s="284"/>
      <c r="J16" s="284"/>
      <c r="K16" s="284"/>
      <c r="L16" s="284"/>
      <c r="M16" s="284"/>
      <c r="N16" s="282"/>
      <c r="O16" s="192"/>
      <c r="P16" s="336"/>
      <c r="Q16" s="238"/>
      <c r="R16" s="238"/>
      <c r="S16" s="293"/>
      <c r="V16" s="238"/>
    </row>
    <row r="17" spans="1:26" x14ac:dyDescent="0.35">
      <c r="A17" s="197"/>
      <c r="B17" s="288"/>
      <c r="C17" s="108" t="s">
        <v>293</v>
      </c>
      <c r="D17" s="108" t="s">
        <v>281</v>
      </c>
      <c r="E17" s="266"/>
      <c r="F17" s="260"/>
      <c r="G17" s="260"/>
      <c r="H17" s="260"/>
      <c r="I17" s="284"/>
      <c r="J17" s="284"/>
      <c r="K17" s="284"/>
      <c r="L17" s="284"/>
      <c r="M17" s="284"/>
      <c r="N17" s="282"/>
      <c r="O17" s="192"/>
      <c r="P17" s="336"/>
      <c r="Q17" s="238"/>
      <c r="R17" s="238"/>
      <c r="S17" s="293"/>
      <c r="V17" s="238"/>
    </row>
    <row r="18" spans="1:26" ht="14.5" customHeight="1" x14ac:dyDescent="0.35">
      <c r="A18" s="197"/>
      <c r="B18" s="288"/>
      <c r="C18" s="108" t="s">
        <v>294</v>
      </c>
      <c r="D18" s="108" t="s">
        <v>281</v>
      </c>
      <c r="E18" s="266"/>
      <c r="F18" s="260"/>
      <c r="G18" s="260"/>
      <c r="H18" s="260"/>
      <c r="I18" s="284"/>
      <c r="J18" s="284"/>
      <c r="K18" s="284"/>
      <c r="L18" s="284"/>
      <c r="M18" s="284"/>
      <c r="N18" s="282"/>
      <c r="O18" s="192"/>
      <c r="P18" s="336"/>
      <c r="Q18" s="238"/>
      <c r="R18" s="238"/>
      <c r="S18" s="293"/>
      <c r="V18" s="238"/>
    </row>
    <row r="19" spans="1:26" x14ac:dyDescent="0.35">
      <c r="A19" s="197"/>
      <c r="B19" s="288"/>
      <c r="C19" s="108" t="s">
        <v>295</v>
      </c>
      <c r="D19" s="108" t="s">
        <v>289</v>
      </c>
      <c r="E19" s="266"/>
      <c r="F19" s="260"/>
      <c r="G19" s="260"/>
      <c r="H19" s="260"/>
      <c r="I19" s="284"/>
      <c r="J19" s="284"/>
      <c r="K19" s="284"/>
      <c r="L19" s="284"/>
      <c r="M19" s="284"/>
      <c r="N19" s="282"/>
      <c r="O19" s="192"/>
      <c r="P19" s="336"/>
      <c r="Q19" s="238"/>
      <c r="R19" s="238"/>
      <c r="S19" s="293"/>
      <c r="V19" s="238"/>
    </row>
    <row r="20" spans="1:26" ht="29" x14ac:dyDescent="0.35">
      <c r="A20" s="197"/>
      <c r="B20" s="288"/>
      <c r="C20" s="108" t="s">
        <v>296</v>
      </c>
      <c r="D20" s="108" t="s">
        <v>289</v>
      </c>
      <c r="E20" s="266"/>
      <c r="F20" s="260"/>
      <c r="G20" s="260"/>
      <c r="H20" s="260"/>
      <c r="I20" s="284"/>
      <c r="J20" s="284"/>
      <c r="K20" s="284"/>
      <c r="L20" s="284"/>
      <c r="M20" s="284"/>
      <c r="N20" s="282"/>
      <c r="O20" s="192"/>
      <c r="P20" s="336"/>
      <c r="Q20" s="238"/>
      <c r="R20" s="238"/>
      <c r="S20" s="293"/>
      <c r="V20" s="238"/>
    </row>
    <row r="21" spans="1:26" ht="15" thickBot="1" x14ac:dyDescent="0.4">
      <c r="A21" s="198"/>
      <c r="B21" s="289"/>
      <c r="C21" s="121" t="s">
        <v>297</v>
      </c>
      <c r="D21" s="108" t="s">
        <v>289</v>
      </c>
      <c r="E21" s="267"/>
      <c r="F21" s="261"/>
      <c r="G21" s="261"/>
      <c r="H21" s="261"/>
      <c r="I21" s="285"/>
      <c r="J21" s="285"/>
      <c r="K21" s="285"/>
      <c r="L21" s="285"/>
      <c r="M21" s="285"/>
      <c r="N21" s="281"/>
      <c r="O21" s="338"/>
      <c r="P21" s="337"/>
      <c r="Q21" s="252"/>
      <c r="R21" s="252"/>
      <c r="S21" s="293"/>
      <c r="V21" s="252"/>
    </row>
    <row r="22" spans="1:26" ht="39" customHeight="1" x14ac:dyDescent="0.35">
      <c r="A22" s="199" t="s">
        <v>71</v>
      </c>
      <c r="B22" s="240" t="s">
        <v>96</v>
      </c>
      <c r="C22" s="119" t="s">
        <v>298</v>
      </c>
      <c r="D22" s="119" t="s">
        <v>289</v>
      </c>
      <c r="E22" s="265" t="s">
        <v>281</v>
      </c>
      <c r="F22" s="259">
        <f ca="1">COUNTIFS(INDIRECT("RAG!$C$"&amp;$V12&amp;":$BB$"&amp;$V12),F$11,RAG!$C$3:$BB$3,$B22)</f>
        <v>2</v>
      </c>
      <c r="G22" s="259">
        <f ca="1">COUNTIFS(INDIRECT("RAG!$C$"&amp;$V12&amp;":$BB$"&amp;$V12),G$11,RAG!$C$3:$BB$3,$B22)</f>
        <v>0</v>
      </c>
      <c r="H22" s="259">
        <f ca="1">COUNTIFS(INDIRECT("RAG!$C$"&amp;$V12&amp;":$BB$"&amp;$V12),H$11,RAG!$C$3:$BB$3,$B22)</f>
        <v>0</v>
      </c>
      <c r="I22" s="283" t="s">
        <v>282</v>
      </c>
      <c r="J22" s="280" t="s">
        <v>335</v>
      </c>
      <c r="K22" s="280" t="s">
        <v>299</v>
      </c>
      <c r="L22" s="280" t="s">
        <v>285</v>
      </c>
      <c r="M22" s="280" t="s">
        <v>286</v>
      </c>
      <c r="N22" s="243" t="s">
        <v>261</v>
      </c>
      <c r="O22" s="327" t="s">
        <v>698</v>
      </c>
      <c r="P22" s="335" t="s">
        <v>289</v>
      </c>
      <c r="Q22" s="237"/>
      <c r="R22" s="237"/>
      <c r="S22" s="293"/>
      <c r="V22" s="237"/>
      <c r="Z22" t="str">
        <f>IF(R22&gt;0,B22&amp;":"&amp;R22&amp;"
","")</f>
        <v/>
      </c>
    </row>
    <row r="23" spans="1:26" ht="50.25" customHeight="1" thickBot="1" x14ac:dyDescent="0.4">
      <c r="A23" s="200"/>
      <c r="B23" s="242"/>
      <c r="C23" s="121" t="s">
        <v>301</v>
      </c>
      <c r="D23" s="108" t="s">
        <v>289</v>
      </c>
      <c r="E23" s="267"/>
      <c r="F23" s="261"/>
      <c r="G23" s="261"/>
      <c r="H23" s="261"/>
      <c r="I23" s="284"/>
      <c r="J23" s="281"/>
      <c r="K23" s="281"/>
      <c r="L23" s="281"/>
      <c r="M23" s="281"/>
      <c r="N23" s="256"/>
      <c r="O23" s="338"/>
      <c r="P23" s="337"/>
      <c r="Q23" s="252"/>
      <c r="R23" s="252"/>
      <c r="S23" s="293"/>
      <c r="V23" s="252"/>
    </row>
    <row r="24" spans="1:26" ht="72.5" x14ac:dyDescent="0.35">
      <c r="A24" s="196" t="s">
        <v>72</v>
      </c>
      <c r="B24" s="240" t="s">
        <v>97</v>
      </c>
      <c r="C24" s="122" t="s">
        <v>302</v>
      </c>
      <c r="D24" s="119" t="s">
        <v>281</v>
      </c>
      <c r="E24" s="253" t="s">
        <v>281</v>
      </c>
      <c r="F24" s="240">
        <f ca="1">COUNTIFS(INDIRECT("RAG!$C$"&amp;$V12&amp;":$BB$"&amp;$V12),F$11,RAG!$C$3:$BB$3,$B24)</f>
        <v>2</v>
      </c>
      <c r="G24" s="240">
        <f ca="1">COUNTIFS(INDIRECT("RAG!$C$"&amp;$V12&amp;":$BB$"&amp;$V12),G$11,RAG!$C$3:$BB$3,$B24)</f>
        <v>2</v>
      </c>
      <c r="H24" s="240">
        <f ca="1">COUNTIFS(INDIRECT("RAG!$C$"&amp;$V12&amp;":$BB$"&amp;$V12),H$11,RAG!$C$3:$BB$3,$B24)</f>
        <v>2</v>
      </c>
      <c r="I24" s="243" t="s">
        <v>231</v>
      </c>
      <c r="J24" s="243" t="s">
        <v>231</v>
      </c>
      <c r="K24" s="243" t="s">
        <v>231</v>
      </c>
      <c r="L24" s="243" t="s">
        <v>231</v>
      </c>
      <c r="M24" s="243" t="s">
        <v>231</v>
      </c>
      <c r="N24" s="243" t="s">
        <v>262</v>
      </c>
      <c r="O24" s="327" t="s">
        <v>705</v>
      </c>
      <c r="P24" s="335" t="s">
        <v>281</v>
      </c>
      <c r="Q24" s="274"/>
      <c r="R24" s="27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44"/>
      <c r="J25" s="244"/>
      <c r="K25" s="244"/>
      <c r="L25" s="244"/>
      <c r="M25" s="244"/>
      <c r="N25" s="244"/>
      <c r="O25" s="192"/>
      <c r="P25" s="336"/>
      <c r="Q25" s="275"/>
      <c r="R25" s="275"/>
      <c r="S25" s="293"/>
      <c r="V25" s="238"/>
    </row>
    <row r="26" spans="1:26" x14ac:dyDescent="0.35">
      <c r="A26" s="197"/>
      <c r="B26" s="241"/>
      <c r="C26" s="81" t="s">
        <v>304</v>
      </c>
      <c r="D26" s="108" t="s">
        <v>281</v>
      </c>
      <c r="E26" s="254"/>
      <c r="F26" s="241"/>
      <c r="G26" s="241"/>
      <c r="H26" s="241"/>
      <c r="I26" s="244"/>
      <c r="J26" s="244"/>
      <c r="K26" s="244"/>
      <c r="L26" s="244"/>
      <c r="M26" s="244"/>
      <c r="N26" s="244"/>
      <c r="O26" s="192"/>
      <c r="P26" s="336"/>
      <c r="Q26" s="275"/>
      <c r="R26" s="275"/>
      <c r="S26" s="293"/>
      <c r="V26" s="238"/>
    </row>
    <row r="27" spans="1:26" x14ac:dyDescent="0.35">
      <c r="A27" s="197"/>
      <c r="B27" s="241"/>
      <c r="C27" s="81" t="s">
        <v>305</v>
      </c>
      <c r="D27" s="108" t="s">
        <v>289</v>
      </c>
      <c r="E27" s="254"/>
      <c r="F27" s="241"/>
      <c r="G27" s="241"/>
      <c r="H27" s="241"/>
      <c r="I27" s="244"/>
      <c r="J27" s="244"/>
      <c r="K27" s="244"/>
      <c r="L27" s="244"/>
      <c r="M27" s="244"/>
      <c r="N27" s="244"/>
      <c r="O27" s="192"/>
      <c r="P27" s="336"/>
      <c r="Q27" s="275"/>
      <c r="R27" s="275"/>
      <c r="S27" s="293"/>
      <c r="V27" s="238"/>
    </row>
    <row r="28" spans="1:26" x14ac:dyDescent="0.35">
      <c r="A28" s="197"/>
      <c r="B28" s="241"/>
      <c r="C28" s="81" t="s">
        <v>306</v>
      </c>
      <c r="D28" s="108" t="s">
        <v>289</v>
      </c>
      <c r="E28" s="254"/>
      <c r="F28" s="241"/>
      <c r="G28" s="241"/>
      <c r="H28" s="241"/>
      <c r="I28" s="244"/>
      <c r="J28" s="244"/>
      <c r="K28" s="244"/>
      <c r="L28" s="244"/>
      <c r="M28" s="244"/>
      <c r="N28" s="244"/>
      <c r="O28" s="192"/>
      <c r="P28" s="336"/>
      <c r="Q28" s="275"/>
      <c r="R28" s="275"/>
      <c r="S28" s="293"/>
      <c r="V28" s="238"/>
    </row>
    <row r="29" spans="1:26" ht="29.15" customHeight="1" x14ac:dyDescent="0.35">
      <c r="A29" s="197"/>
      <c r="B29" s="241"/>
      <c r="C29" s="81" t="s">
        <v>307</v>
      </c>
      <c r="D29" s="108" t="s">
        <v>289</v>
      </c>
      <c r="E29" s="254"/>
      <c r="F29" s="241"/>
      <c r="G29" s="241"/>
      <c r="H29" s="241"/>
      <c r="I29" s="244"/>
      <c r="J29" s="244"/>
      <c r="K29" s="244"/>
      <c r="L29" s="244"/>
      <c r="M29" s="244"/>
      <c r="N29" s="244"/>
      <c r="O29" s="192"/>
      <c r="P29" s="336"/>
      <c r="Q29" s="275"/>
      <c r="R29" s="275"/>
      <c r="S29" s="293"/>
      <c r="V29" s="238"/>
    </row>
    <row r="30" spans="1:26" x14ac:dyDescent="0.35">
      <c r="A30" s="197"/>
      <c r="B30" s="241"/>
      <c r="C30" s="81" t="s">
        <v>308</v>
      </c>
      <c r="D30" s="108" t="s">
        <v>289</v>
      </c>
      <c r="E30" s="254"/>
      <c r="F30" s="241"/>
      <c r="G30" s="241"/>
      <c r="H30" s="241"/>
      <c r="I30" s="244"/>
      <c r="J30" s="244"/>
      <c r="K30" s="244"/>
      <c r="L30" s="244"/>
      <c r="M30" s="244"/>
      <c r="N30" s="244"/>
      <c r="O30" s="192"/>
      <c r="P30" s="336"/>
      <c r="Q30" s="275"/>
      <c r="R30" s="275"/>
      <c r="S30" s="293"/>
      <c r="V30" s="238"/>
    </row>
    <row r="31" spans="1:26" ht="29.5" thickBot="1" x14ac:dyDescent="0.4">
      <c r="A31" s="198"/>
      <c r="B31" s="242"/>
      <c r="C31" s="123" t="s">
        <v>309</v>
      </c>
      <c r="D31" s="108" t="s">
        <v>289</v>
      </c>
      <c r="E31" s="255"/>
      <c r="F31" s="242"/>
      <c r="G31" s="242"/>
      <c r="H31" s="242"/>
      <c r="I31" s="256"/>
      <c r="J31" s="256"/>
      <c r="K31" s="256"/>
      <c r="L31" s="256"/>
      <c r="M31" s="256"/>
      <c r="N31" s="256"/>
      <c r="O31" s="338"/>
      <c r="P31" s="337"/>
      <c r="Q31" s="276"/>
      <c r="R31" s="276"/>
      <c r="S31" s="293"/>
      <c r="V31" s="252"/>
    </row>
    <row r="32" spans="1:26" ht="29.15" customHeight="1" x14ac:dyDescent="0.35">
      <c r="A32" s="196" t="s">
        <v>75</v>
      </c>
      <c r="B32" s="240" t="s">
        <v>98</v>
      </c>
      <c r="C32" s="124" t="s">
        <v>310</v>
      </c>
      <c r="D32" s="119" t="s">
        <v>289</v>
      </c>
      <c r="E32" s="253" t="s">
        <v>281</v>
      </c>
      <c r="F32" s="240">
        <f ca="1">COUNTIFS(INDIRECT("RAG!$C$"&amp;$V12&amp;":$BB$"&amp;$V12),F$11,RAG!$C$3:$BB$3,$B32)</f>
        <v>0</v>
      </c>
      <c r="G32" s="240">
        <f ca="1">COUNTIFS(INDIRECT("RAG!$C$"&amp;$V12&amp;":$BB$"&amp;$V12),G$11,RAG!$C$3:$BB$3,$B32)</f>
        <v>1</v>
      </c>
      <c r="H32" s="240">
        <f ca="1">COUNTIFS(INDIRECT("RAG!$C$"&amp;$V12&amp;":$BB$"&amp;$V12),H$11,RAG!$C$3:$BB$3,$B32)</f>
        <v>3</v>
      </c>
      <c r="I32" s="243" t="s">
        <v>282</v>
      </c>
      <c r="J32" s="243" t="s">
        <v>335</v>
      </c>
      <c r="K32" s="243" t="s">
        <v>284</v>
      </c>
      <c r="L32" s="243" t="s">
        <v>285</v>
      </c>
      <c r="M32" s="243" t="s">
        <v>286</v>
      </c>
      <c r="N32" s="243" t="s">
        <v>261</v>
      </c>
      <c r="O32" s="327" t="s">
        <v>563</v>
      </c>
      <c r="P32" s="335" t="s">
        <v>281</v>
      </c>
      <c r="Q32" s="274"/>
      <c r="R32" s="274" t="s">
        <v>312</v>
      </c>
      <c r="S32" s="339"/>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44"/>
      <c r="J33" s="244"/>
      <c r="K33" s="244"/>
      <c r="L33" s="244"/>
      <c r="M33" s="244"/>
      <c r="N33" s="244"/>
      <c r="O33" s="192"/>
      <c r="P33" s="336"/>
      <c r="Q33" s="275"/>
      <c r="R33" s="275"/>
      <c r="S33" s="339"/>
      <c r="V33" s="238"/>
    </row>
    <row r="34" spans="1:26" x14ac:dyDescent="0.35">
      <c r="A34" s="197"/>
      <c r="B34" s="241"/>
      <c r="C34" s="125" t="s">
        <v>314</v>
      </c>
      <c r="D34" s="108" t="s">
        <v>281</v>
      </c>
      <c r="E34" s="254"/>
      <c r="F34" s="241"/>
      <c r="G34" s="241"/>
      <c r="H34" s="241"/>
      <c r="I34" s="244"/>
      <c r="J34" s="244"/>
      <c r="K34" s="244"/>
      <c r="L34" s="244"/>
      <c r="M34" s="244"/>
      <c r="N34" s="244"/>
      <c r="O34" s="192"/>
      <c r="P34" s="336"/>
      <c r="Q34" s="275"/>
      <c r="R34" s="275"/>
      <c r="S34" s="339"/>
      <c r="V34" s="238"/>
    </row>
    <row r="35" spans="1:26" ht="30" customHeight="1" x14ac:dyDescent="0.35">
      <c r="A35" s="197"/>
      <c r="B35" s="241"/>
      <c r="C35" s="125" t="s">
        <v>315</v>
      </c>
      <c r="D35" s="108" t="s">
        <v>289</v>
      </c>
      <c r="E35" s="254"/>
      <c r="F35" s="241"/>
      <c r="G35" s="241"/>
      <c r="H35" s="241"/>
      <c r="I35" s="244"/>
      <c r="J35" s="244"/>
      <c r="K35" s="244"/>
      <c r="L35" s="244"/>
      <c r="M35" s="244"/>
      <c r="N35" s="244"/>
      <c r="O35" s="192"/>
      <c r="P35" s="336"/>
      <c r="Q35" s="275"/>
      <c r="R35" s="275"/>
      <c r="S35" s="339"/>
      <c r="V35" s="238"/>
    </row>
    <row r="36" spans="1:26" x14ac:dyDescent="0.35">
      <c r="A36" s="197"/>
      <c r="B36" s="241"/>
      <c r="C36" s="125" t="s">
        <v>316</v>
      </c>
      <c r="D36" s="108" t="s">
        <v>281</v>
      </c>
      <c r="E36" s="254"/>
      <c r="F36" s="241"/>
      <c r="G36" s="241"/>
      <c r="H36" s="241"/>
      <c r="I36" s="244"/>
      <c r="J36" s="244"/>
      <c r="K36" s="244"/>
      <c r="L36" s="244"/>
      <c r="M36" s="244"/>
      <c r="N36" s="244"/>
      <c r="O36" s="192"/>
      <c r="P36" s="336"/>
      <c r="Q36" s="275"/>
      <c r="R36" s="275"/>
      <c r="S36" s="339"/>
      <c r="V36" s="238"/>
    </row>
    <row r="37" spans="1:26" x14ac:dyDescent="0.35">
      <c r="A37" s="197"/>
      <c r="B37" s="241"/>
      <c r="C37" s="125" t="s">
        <v>317</v>
      </c>
      <c r="D37" s="108" t="s">
        <v>289</v>
      </c>
      <c r="E37" s="254"/>
      <c r="F37" s="241"/>
      <c r="G37" s="241"/>
      <c r="H37" s="241"/>
      <c r="I37" s="244"/>
      <c r="J37" s="244"/>
      <c r="K37" s="244"/>
      <c r="L37" s="244"/>
      <c r="M37" s="244"/>
      <c r="N37" s="244"/>
      <c r="O37" s="192"/>
      <c r="P37" s="336"/>
      <c r="Q37" s="275"/>
      <c r="R37" s="275"/>
      <c r="S37" s="339"/>
      <c r="V37" s="238"/>
    </row>
    <row r="38" spans="1:26" x14ac:dyDescent="0.35">
      <c r="A38" s="197"/>
      <c r="B38" s="241"/>
      <c r="C38" s="125" t="s">
        <v>318</v>
      </c>
      <c r="D38" s="108" t="s">
        <v>289</v>
      </c>
      <c r="E38" s="254"/>
      <c r="F38" s="241"/>
      <c r="G38" s="241"/>
      <c r="H38" s="241"/>
      <c r="I38" s="244"/>
      <c r="J38" s="244"/>
      <c r="K38" s="244"/>
      <c r="L38" s="244"/>
      <c r="M38" s="244"/>
      <c r="N38" s="244"/>
      <c r="O38" s="192"/>
      <c r="P38" s="336"/>
      <c r="Q38" s="275"/>
      <c r="R38" s="275"/>
      <c r="S38" s="339"/>
      <c r="V38" s="238"/>
    </row>
    <row r="39" spans="1:26" ht="27" customHeight="1" thickBot="1" x14ac:dyDescent="0.4">
      <c r="A39" s="198"/>
      <c r="B39" s="242"/>
      <c r="C39" s="126" t="s">
        <v>319</v>
      </c>
      <c r="D39" s="108" t="s">
        <v>289</v>
      </c>
      <c r="E39" s="255"/>
      <c r="F39" s="242"/>
      <c r="G39" s="242"/>
      <c r="H39" s="242"/>
      <c r="I39" s="256"/>
      <c r="J39" s="256"/>
      <c r="K39" s="256"/>
      <c r="L39" s="256"/>
      <c r="M39" s="256"/>
      <c r="N39" s="256"/>
      <c r="O39" s="338"/>
      <c r="P39" s="337"/>
      <c r="Q39" s="276"/>
      <c r="R39" s="276"/>
      <c r="S39" s="339"/>
      <c r="V39" s="252"/>
    </row>
    <row r="40" spans="1:26" ht="14.5" customHeight="1" x14ac:dyDescent="0.35">
      <c r="A40" s="196" t="s">
        <v>77</v>
      </c>
      <c r="B40" s="240" t="s">
        <v>99</v>
      </c>
      <c r="C40" s="122" t="s">
        <v>320</v>
      </c>
      <c r="D40" s="119" t="s">
        <v>281</v>
      </c>
      <c r="E40" s="253" t="s">
        <v>281</v>
      </c>
      <c r="F40" s="240">
        <f ca="1">COUNTIFS(INDIRECT("RAG!$C$"&amp;$V12&amp;":$BB$"&amp;$V12),F$11,RAG!$C$3:$BB$3,$B40)</f>
        <v>2</v>
      </c>
      <c r="G40" s="240">
        <f ca="1">COUNTIFS(INDIRECT("RAG!$C$"&amp;$V12&amp;":$BB$"&amp;$V12),G$11,RAG!$C$3:$BB$3,$B40)</f>
        <v>0</v>
      </c>
      <c r="H40" s="240">
        <f ca="1">COUNTIFS(INDIRECT("RAG!$C$"&amp;$V12&amp;":$BB$"&amp;$V12),H$11,RAG!$C$3:$BB$3,$B40)</f>
        <v>0</v>
      </c>
      <c r="I40" s="243" t="s">
        <v>231</v>
      </c>
      <c r="J40" s="243" t="s">
        <v>231</v>
      </c>
      <c r="K40" s="243" t="s">
        <v>231</v>
      </c>
      <c r="L40" s="243" t="s">
        <v>231</v>
      </c>
      <c r="M40" s="243" t="s">
        <v>231</v>
      </c>
      <c r="N40" s="243" t="s">
        <v>263</v>
      </c>
      <c r="O40" s="327" t="s">
        <v>815</v>
      </c>
      <c r="P40" s="335" t="s">
        <v>289</v>
      </c>
      <c r="Q40" s="274" t="s">
        <v>694</v>
      </c>
      <c r="R40" s="237"/>
      <c r="S40" s="293"/>
      <c r="V40" s="237"/>
      <c r="Z40" t="str">
        <f>IF(R40&gt;0,B40&amp;":"&amp;R40&amp;"
","")</f>
        <v/>
      </c>
    </row>
    <row r="41" spans="1:26" ht="29" x14ac:dyDescent="0.35">
      <c r="A41" s="197"/>
      <c r="B41" s="241"/>
      <c r="C41" s="81" t="s">
        <v>322</v>
      </c>
      <c r="D41" s="108" t="s">
        <v>289</v>
      </c>
      <c r="E41" s="254"/>
      <c r="F41" s="241"/>
      <c r="G41" s="241"/>
      <c r="H41" s="241"/>
      <c r="I41" s="244"/>
      <c r="J41" s="244"/>
      <c r="K41" s="244"/>
      <c r="L41" s="244"/>
      <c r="M41" s="244"/>
      <c r="N41" s="244"/>
      <c r="O41" s="192"/>
      <c r="P41" s="336"/>
      <c r="Q41" s="275"/>
      <c r="R41" s="238"/>
      <c r="S41" s="293"/>
      <c r="V41" s="238"/>
    </row>
    <row r="42" spans="1:26" x14ac:dyDescent="0.35">
      <c r="A42" s="197"/>
      <c r="B42" s="241"/>
      <c r="C42" s="81" t="s">
        <v>323</v>
      </c>
      <c r="D42" s="108" t="s">
        <v>281</v>
      </c>
      <c r="E42" s="254"/>
      <c r="F42" s="241"/>
      <c r="G42" s="241"/>
      <c r="H42" s="241"/>
      <c r="I42" s="244"/>
      <c r="J42" s="244"/>
      <c r="K42" s="244"/>
      <c r="L42" s="244"/>
      <c r="M42" s="244"/>
      <c r="N42" s="244"/>
      <c r="O42" s="192"/>
      <c r="P42" s="336"/>
      <c r="Q42" s="275"/>
      <c r="R42" s="238"/>
      <c r="S42" s="293"/>
      <c r="V42" s="238"/>
    </row>
    <row r="43" spans="1:26" ht="29" x14ac:dyDescent="0.35">
      <c r="A43" s="197"/>
      <c r="B43" s="241"/>
      <c r="C43" s="81" t="s">
        <v>324</v>
      </c>
      <c r="D43" s="108" t="s">
        <v>289</v>
      </c>
      <c r="E43" s="254"/>
      <c r="F43" s="241"/>
      <c r="G43" s="241"/>
      <c r="H43" s="241"/>
      <c r="I43" s="244"/>
      <c r="J43" s="244"/>
      <c r="K43" s="244"/>
      <c r="L43" s="244"/>
      <c r="M43" s="244"/>
      <c r="N43" s="244"/>
      <c r="O43" s="192"/>
      <c r="P43" s="336"/>
      <c r="Q43" s="275"/>
      <c r="R43" s="238"/>
      <c r="S43" s="293"/>
      <c r="V43" s="238"/>
    </row>
    <row r="44" spans="1:26" ht="43.5" x14ac:dyDescent="0.35">
      <c r="A44" s="197"/>
      <c r="B44" s="241"/>
      <c r="C44" s="81" t="s">
        <v>325</v>
      </c>
      <c r="D44" s="108" t="s">
        <v>289</v>
      </c>
      <c r="E44" s="254"/>
      <c r="F44" s="241"/>
      <c r="G44" s="241"/>
      <c r="H44" s="241"/>
      <c r="I44" s="244"/>
      <c r="J44" s="244"/>
      <c r="K44" s="244"/>
      <c r="L44" s="244"/>
      <c r="M44" s="244"/>
      <c r="N44" s="244"/>
      <c r="O44" s="192"/>
      <c r="P44" s="336"/>
      <c r="Q44" s="275"/>
      <c r="R44" s="238"/>
      <c r="S44" s="293"/>
      <c r="V44" s="238"/>
    </row>
    <row r="45" spans="1:26" ht="29.5" thickBot="1" x14ac:dyDescent="0.4">
      <c r="A45" s="198"/>
      <c r="B45" s="242"/>
      <c r="C45" s="123" t="s">
        <v>326</v>
      </c>
      <c r="D45" s="108" t="s">
        <v>289</v>
      </c>
      <c r="E45" s="255"/>
      <c r="F45" s="242"/>
      <c r="G45" s="242"/>
      <c r="H45" s="242"/>
      <c r="I45" s="256"/>
      <c r="J45" s="256"/>
      <c r="K45" s="256"/>
      <c r="L45" s="256"/>
      <c r="M45" s="256"/>
      <c r="N45" s="256"/>
      <c r="O45" s="338"/>
      <c r="P45" s="337"/>
      <c r="Q45" s="276"/>
      <c r="R45" s="252"/>
      <c r="S45" s="293"/>
      <c r="V45" s="252"/>
    </row>
    <row r="46" spans="1:26" ht="29.15" customHeight="1" x14ac:dyDescent="0.35">
      <c r="A46" s="196" t="s">
        <v>80</v>
      </c>
      <c r="B46" s="240" t="s">
        <v>100</v>
      </c>
      <c r="C46" s="122" t="s">
        <v>327</v>
      </c>
      <c r="D46" s="119" t="s">
        <v>281</v>
      </c>
      <c r="E46" s="253" t="s">
        <v>281</v>
      </c>
      <c r="F46" s="240">
        <f ca="1">COUNTIFS(INDIRECT("RAG!$C$"&amp;$V12&amp;":$BB$"&amp;$V12),F$11,RAG!$C$3:$BB$3,$B46)</f>
        <v>4</v>
      </c>
      <c r="G46" s="240">
        <f ca="1">COUNTIFS(INDIRECT("RAG!$C$"&amp;$V12&amp;":$BB$"&amp;$V12),G$11,RAG!$C$3:$BB$3,$B46)</f>
        <v>1</v>
      </c>
      <c r="H46" s="240">
        <f ca="1">COUNTIFS(INDIRECT("RAG!$C$"&amp;$V12&amp;":$BB$"&amp;$V12),H$11,RAG!$C$3:$BB$3,$B46)</f>
        <v>2</v>
      </c>
      <c r="I46" s="243" t="s">
        <v>282</v>
      </c>
      <c r="J46" s="243" t="s">
        <v>335</v>
      </c>
      <c r="K46" s="243" t="s">
        <v>284</v>
      </c>
      <c r="L46" s="243" t="s">
        <v>285</v>
      </c>
      <c r="M46" s="243" t="s">
        <v>286</v>
      </c>
      <c r="N46" s="243" t="s">
        <v>264</v>
      </c>
      <c r="O46" s="327" t="s">
        <v>564</v>
      </c>
      <c r="P46" s="335" t="s">
        <v>281</v>
      </c>
      <c r="Q46" s="274" t="s">
        <v>540</v>
      </c>
      <c r="R46" s="274" t="s">
        <v>312</v>
      </c>
      <c r="S46" s="340"/>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54"/>
      <c r="F47" s="241"/>
      <c r="G47" s="241"/>
      <c r="H47" s="241"/>
      <c r="I47" s="244"/>
      <c r="J47" s="244"/>
      <c r="K47" s="244"/>
      <c r="L47" s="244"/>
      <c r="M47" s="244"/>
      <c r="N47" s="244"/>
      <c r="O47" s="192"/>
      <c r="P47" s="336"/>
      <c r="Q47" s="275"/>
      <c r="R47" s="275"/>
      <c r="S47" s="340"/>
      <c r="V47" s="238"/>
    </row>
    <row r="48" spans="1:26" x14ac:dyDescent="0.35">
      <c r="A48" s="197"/>
      <c r="B48" s="241"/>
      <c r="C48" s="81" t="s">
        <v>329</v>
      </c>
      <c r="D48" s="108" t="s">
        <v>281</v>
      </c>
      <c r="E48" s="254"/>
      <c r="F48" s="241"/>
      <c r="G48" s="241"/>
      <c r="H48" s="241"/>
      <c r="I48" s="244"/>
      <c r="J48" s="244"/>
      <c r="K48" s="244"/>
      <c r="L48" s="244"/>
      <c r="M48" s="244"/>
      <c r="N48" s="244"/>
      <c r="O48" s="192"/>
      <c r="P48" s="336"/>
      <c r="Q48" s="275"/>
      <c r="R48" s="275"/>
      <c r="S48" s="340"/>
      <c r="V48" s="238"/>
    </row>
    <row r="49" spans="1:26" ht="14.5" customHeight="1" x14ac:dyDescent="0.35">
      <c r="A49" s="197"/>
      <c r="B49" s="241"/>
      <c r="C49" s="81" t="s">
        <v>330</v>
      </c>
      <c r="D49" s="108" t="s">
        <v>289</v>
      </c>
      <c r="E49" s="254"/>
      <c r="F49" s="241"/>
      <c r="G49" s="241"/>
      <c r="H49" s="241"/>
      <c r="I49" s="244"/>
      <c r="J49" s="244"/>
      <c r="K49" s="244"/>
      <c r="L49" s="244"/>
      <c r="M49" s="244"/>
      <c r="N49" s="244"/>
      <c r="O49" s="192"/>
      <c r="P49" s="336"/>
      <c r="Q49" s="275"/>
      <c r="R49" s="275"/>
      <c r="S49" s="340"/>
      <c r="V49" s="238"/>
    </row>
    <row r="50" spans="1:26" ht="112" customHeight="1" thickBot="1" x14ac:dyDescent="0.4">
      <c r="A50" s="198"/>
      <c r="B50" s="242"/>
      <c r="C50" s="123" t="s">
        <v>331</v>
      </c>
      <c r="D50" s="108" t="s">
        <v>289</v>
      </c>
      <c r="E50" s="255"/>
      <c r="F50" s="242"/>
      <c r="G50" s="242"/>
      <c r="H50" s="242"/>
      <c r="I50" s="256"/>
      <c r="J50" s="256"/>
      <c r="K50" s="256"/>
      <c r="L50" s="256"/>
      <c r="M50" s="256"/>
      <c r="N50" s="256"/>
      <c r="O50" s="338"/>
      <c r="P50" s="337"/>
      <c r="Q50" s="276"/>
      <c r="R50" s="276"/>
      <c r="S50" s="340"/>
      <c r="V50" s="252"/>
    </row>
    <row r="51" spans="1:26" ht="43.5" customHeight="1" x14ac:dyDescent="0.35">
      <c r="A51" s="196" t="s">
        <v>81</v>
      </c>
      <c r="B51" s="240" t="s">
        <v>101</v>
      </c>
      <c r="C51" s="122" t="s">
        <v>332</v>
      </c>
      <c r="D51" s="119" t="s">
        <v>281</v>
      </c>
      <c r="E51" s="253" t="s">
        <v>281</v>
      </c>
      <c r="F51" s="240">
        <f ca="1">COUNTIFS(INDIRECT("RAG!$C$"&amp;$V12&amp;":$BB$"&amp;$V12),F$11,RAG!$C$3:$BB$3,$B51)</f>
        <v>1</v>
      </c>
      <c r="G51" s="240">
        <f ca="1">COUNTIFS(INDIRECT("RAG!$C$"&amp;$V12&amp;":$BB$"&amp;$V12),G$11,RAG!$C$3:$BB$3,$B51)</f>
        <v>0</v>
      </c>
      <c r="H51" s="240">
        <f ca="1">COUNTIFS(INDIRECT("RAG!$C$"&amp;$V12&amp;":$BB$"&amp;$V12),H$11,RAG!$C$3:$BB$3,$B51)</f>
        <v>3</v>
      </c>
      <c r="I51" s="280" t="s">
        <v>231</v>
      </c>
      <c r="J51" s="280" t="s">
        <v>231</v>
      </c>
      <c r="K51" s="280" t="s">
        <v>231</v>
      </c>
      <c r="L51" s="280" t="s">
        <v>231</v>
      </c>
      <c r="M51" s="280" t="s">
        <v>231</v>
      </c>
      <c r="N51" s="280" t="s">
        <v>262</v>
      </c>
      <c r="O51" s="262" t="s">
        <v>968</v>
      </c>
      <c r="P51" s="231" t="s">
        <v>289</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81" customHeight="1" thickBot="1" x14ac:dyDescent="0.4">
      <c r="A52" s="198"/>
      <c r="B52" s="242"/>
      <c r="C52" s="123" t="s">
        <v>333</v>
      </c>
      <c r="D52" s="108" t="s">
        <v>281</v>
      </c>
      <c r="E52" s="255"/>
      <c r="F52" s="242"/>
      <c r="G52" s="242"/>
      <c r="H52" s="242"/>
      <c r="I52" s="281"/>
      <c r="J52" s="281"/>
      <c r="K52" s="281"/>
      <c r="L52" s="281"/>
      <c r="M52" s="281"/>
      <c r="N52" s="281"/>
      <c r="O52" s="264"/>
      <c r="P52" s="248"/>
      <c r="Q52" s="258"/>
      <c r="R52" s="258"/>
      <c r="S52" s="293"/>
      <c r="V52" s="252"/>
    </row>
    <row r="53" spans="1:26" ht="29.15" customHeight="1" x14ac:dyDescent="0.35">
      <c r="A53" s="196" t="s">
        <v>83</v>
      </c>
      <c r="B53" s="240" t="s">
        <v>102</v>
      </c>
      <c r="C53" s="119" t="s">
        <v>334</v>
      </c>
      <c r="D53" s="119" t="s">
        <v>289</v>
      </c>
      <c r="E53" s="265" t="s">
        <v>281</v>
      </c>
      <c r="F53" s="259">
        <f ca="1">COUNTIFS(INDIRECT("RAG!$C$"&amp;$V12&amp;":$BB$"&amp;$V12),F$11,RAG!$C$3:$BB$3,$B53)</f>
        <v>1</v>
      </c>
      <c r="G53" s="259">
        <f ca="1">COUNTIFS(INDIRECT("RAG!$C$"&amp;$V12&amp;":$BB$"&amp;$V12),G$11,RAG!$C$3:$BB$3,$B53)</f>
        <v>0</v>
      </c>
      <c r="H53" s="259">
        <f ca="1">COUNTIFS(INDIRECT("RAG!$C$"&amp;$V12&amp;":$BB$"&amp;$V12),H$11,RAG!$C$3:$BB$3,$B53)</f>
        <v>0</v>
      </c>
      <c r="I53" s="243" t="s">
        <v>282</v>
      </c>
      <c r="J53" s="243" t="s">
        <v>335</v>
      </c>
      <c r="K53" s="243" t="s">
        <v>284</v>
      </c>
      <c r="L53" s="243" t="s">
        <v>381</v>
      </c>
      <c r="M53" s="243" t="s">
        <v>286</v>
      </c>
      <c r="N53" s="243" t="s">
        <v>264</v>
      </c>
      <c r="O53" s="246" t="s">
        <v>532</v>
      </c>
      <c r="P53" s="231" t="s">
        <v>281</v>
      </c>
      <c r="Q53" s="234" t="s">
        <v>528</v>
      </c>
      <c r="R53" s="249"/>
      <c r="S53" s="293"/>
      <c r="V53" s="237"/>
      <c r="Z53" t="str">
        <f>IF(R53&gt;0,B53&amp;":"&amp;R53&amp;"
","")</f>
        <v/>
      </c>
    </row>
    <row r="54" spans="1:26" x14ac:dyDescent="0.35">
      <c r="A54" s="197"/>
      <c r="B54" s="241"/>
      <c r="C54" s="108" t="s">
        <v>336</v>
      </c>
      <c r="D54" s="108" t="s">
        <v>281</v>
      </c>
      <c r="E54" s="266"/>
      <c r="F54" s="260"/>
      <c r="G54" s="260"/>
      <c r="H54" s="260"/>
      <c r="I54" s="244"/>
      <c r="J54" s="244"/>
      <c r="K54" s="244"/>
      <c r="L54" s="244"/>
      <c r="M54" s="244"/>
      <c r="N54" s="244"/>
      <c r="O54" s="187"/>
      <c r="P54" s="232"/>
      <c r="Q54" s="235"/>
      <c r="R54" s="250"/>
      <c r="S54" s="293"/>
      <c r="V54" s="238"/>
    </row>
    <row r="55" spans="1:26" x14ac:dyDescent="0.35">
      <c r="A55" s="197"/>
      <c r="B55" s="241"/>
      <c r="C55" s="127" t="s">
        <v>337</v>
      </c>
      <c r="D55" s="108" t="s">
        <v>289</v>
      </c>
      <c r="E55" s="266"/>
      <c r="F55" s="260"/>
      <c r="G55" s="260"/>
      <c r="H55" s="260"/>
      <c r="I55" s="244"/>
      <c r="J55" s="244"/>
      <c r="K55" s="244"/>
      <c r="L55" s="244"/>
      <c r="M55" s="244"/>
      <c r="N55" s="244"/>
      <c r="O55" s="187"/>
      <c r="P55" s="232"/>
      <c r="Q55" s="235"/>
      <c r="R55" s="250"/>
      <c r="S55" s="293"/>
      <c r="V55" s="238"/>
    </row>
    <row r="56" spans="1:26" x14ac:dyDescent="0.35">
      <c r="A56" s="197"/>
      <c r="B56" s="241"/>
      <c r="C56" s="108" t="s">
        <v>338</v>
      </c>
      <c r="D56" s="108" t="s">
        <v>289</v>
      </c>
      <c r="E56" s="266"/>
      <c r="F56" s="260"/>
      <c r="G56" s="260"/>
      <c r="H56" s="260"/>
      <c r="I56" s="244"/>
      <c r="J56" s="244"/>
      <c r="K56" s="244"/>
      <c r="L56" s="244"/>
      <c r="M56" s="244"/>
      <c r="N56" s="244"/>
      <c r="O56" s="187"/>
      <c r="P56" s="232"/>
      <c r="Q56" s="235"/>
      <c r="R56" s="250"/>
      <c r="S56" s="293"/>
      <c r="V56" s="238"/>
    </row>
    <row r="57" spans="1:26" ht="112" customHeight="1" thickBot="1" x14ac:dyDescent="0.4">
      <c r="A57" s="198"/>
      <c r="B57" s="242"/>
      <c r="C57" s="121" t="s">
        <v>339</v>
      </c>
      <c r="D57" s="108" t="s">
        <v>281</v>
      </c>
      <c r="E57" s="267"/>
      <c r="F57" s="261"/>
      <c r="G57" s="261"/>
      <c r="H57" s="261"/>
      <c r="I57" s="256"/>
      <c r="J57" s="256"/>
      <c r="K57" s="256"/>
      <c r="L57" s="256"/>
      <c r="M57" s="256"/>
      <c r="N57" s="256"/>
      <c r="O57" s="247"/>
      <c r="P57" s="248"/>
      <c r="Q57" s="258"/>
      <c r="R57" s="251"/>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1</v>
      </c>
      <c r="H58" s="259">
        <f ca="1">COUNTIFS(INDIRECT("RAG!$C$"&amp;$V12&amp;":$BB$"&amp;$V12),H$11,RAG!$C$3:$BB$3,$B58)</f>
        <v>1</v>
      </c>
      <c r="I58" s="243" t="s">
        <v>282</v>
      </c>
      <c r="J58" s="243" t="s">
        <v>335</v>
      </c>
      <c r="K58" s="243" t="s">
        <v>284</v>
      </c>
      <c r="L58" s="243" t="s">
        <v>285</v>
      </c>
      <c r="M58" s="243" t="s">
        <v>286</v>
      </c>
      <c r="N58" s="243" t="s">
        <v>261</v>
      </c>
      <c r="O58" s="262" t="s">
        <v>846</v>
      </c>
      <c r="P58" s="265" t="s">
        <v>289</v>
      </c>
      <c r="Q58" s="304"/>
      <c r="R58" s="234" t="s">
        <v>524</v>
      </c>
      <c r="S58" s="293"/>
      <c r="V58" s="237"/>
      <c r="Z58" t="str">
        <f>IF(R58&gt;0,B58&amp;":"&amp;R58&amp;"
","")</f>
        <v xml:space="preserve">IIA9:Local Plan Policy CN4: Sustainable Drainage requires sites to incorporate natural flood risk solutions, such as SUDs.
</v>
      </c>
    </row>
    <row r="59" spans="1:26" ht="14.5" customHeight="1" x14ac:dyDescent="0.35">
      <c r="A59" s="197"/>
      <c r="B59" s="241"/>
      <c r="C59" s="109" t="s">
        <v>341</v>
      </c>
      <c r="D59" s="108" t="s">
        <v>289</v>
      </c>
      <c r="E59" s="266"/>
      <c r="F59" s="260"/>
      <c r="G59" s="260"/>
      <c r="H59" s="260"/>
      <c r="I59" s="244"/>
      <c r="J59" s="244"/>
      <c r="K59" s="244"/>
      <c r="L59" s="244"/>
      <c r="M59" s="244"/>
      <c r="N59" s="244"/>
      <c r="O59" s="263"/>
      <c r="P59" s="266"/>
      <c r="Q59" s="305"/>
      <c r="R59" s="235"/>
      <c r="S59" s="293"/>
      <c r="V59" s="238"/>
    </row>
    <row r="60" spans="1:26" ht="29.5" thickBot="1" x14ac:dyDescent="0.4">
      <c r="A60" s="198"/>
      <c r="B60" s="242"/>
      <c r="C60" s="129" t="s">
        <v>342</v>
      </c>
      <c r="D60" s="108" t="s">
        <v>289</v>
      </c>
      <c r="E60" s="267"/>
      <c r="F60" s="261"/>
      <c r="G60" s="261"/>
      <c r="H60" s="261"/>
      <c r="I60" s="256"/>
      <c r="J60" s="256"/>
      <c r="K60" s="256"/>
      <c r="L60" s="256"/>
      <c r="M60" s="256"/>
      <c r="N60" s="256"/>
      <c r="O60" s="264"/>
      <c r="P60" s="267"/>
      <c r="Q60" s="306"/>
      <c r="R60" s="258"/>
      <c r="S60" s="293"/>
      <c r="V60" s="252"/>
    </row>
    <row r="61" spans="1:26" x14ac:dyDescent="0.35">
      <c r="A61" s="196" t="s">
        <v>85</v>
      </c>
      <c r="B61" s="240" t="s">
        <v>104</v>
      </c>
      <c r="C61" s="119" t="s">
        <v>343</v>
      </c>
      <c r="D61" s="119" t="s">
        <v>281</v>
      </c>
      <c r="E61" s="265" t="s">
        <v>281</v>
      </c>
      <c r="F61" s="259">
        <f ca="1">COUNTIFS(INDIRECT("RAG!$C$"&amp;$V12&amp;":$BB$"&amp;$V12),F$11,RAG!$C$3:$BB$3,$B61)</f>
        <v>1</v>
      </c>
      <c r="G61" s="259">
        <f ca="1">COUNTIFS(INDIRECT("RAG!$C$"&amp;$V12&amp;":$BB$"&amp;$V12),G$11,RAG!$C$3:$BB$3,$B61)</f>
        <v>0</v>
      </c>
      <c r="H61" s="259">
        <f ca="1">COUNTIFS(INDIRECT("RAG!$C$"&amp;$V12&amp;":$BB$"&amp;$V12),H$11,RAG!$C$3:$BB$3,$B61)</f>
        <v>4</v>
      </c>
      <c r="I61" s="243" t="s">
        <v>231</v>
      </c>
      <c r="J61" s="243" t="s">
        <v>231</v>
      </c>
      <c r="K61" s="243" t="s">
        <v>231</v>
      </c>
      <c r="L61" s="243" t="s">
        <v>231</v>
      </c>
      <c r="M61" s="243" t="s">
        <v>231</v>
      </c>
      <c r="N61" s="243" t="s">
        <v>262</v>
      </c>
      <c r="O61" s="246" t="s">
        <v>969</v>
      </c>
      <c r="P61" s="231" t="s">
        <v>289</v>
      </c>
      <c r="Q61" s="271"/>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44"/>
      <c r="J62" s="244"/>
      <c r="K62" s="244"/>
      <c r="L62" s="244"/>
      <c r="M62" s="244"/>
      <c r="N62" s="244"/>
      <c r="O62" s="187"/>
      <c r="P62" s="232"/>
      <c r="Q62" s="272"/>
      <c r="R62" s="272"/>
      <c r="S62" s="293"/>
      <c r="V62" s="275"/>
    </row>
    <row r="63" spans="1:26" x14ac:dyDescent="0.35">
      <c r="A63" s="197"/>
      <c r="B63" s="241"/>
      <c r="C63" s="108" t="s">
        <v>345</v>
      </c>
      <c r="D63" s="108" t="s">
        <v>281</v>
      </c>
      <c r="E63" s="266"/>
      <c r="F63" s="260"/>
      <c r="G63" s="260"/>
      <c r="H63" s="260"/>
      <c r="I63" s="244"/>
      <c r="J63" s="244"/>
      <c r="K63" s="244"/>
      <c r="L63" s="244"/>
      <c r="M63" s="244"/>
      <c r="N63" s="244"/>
      <c r="O63" s="187"/>
      <c r="P63" s="232"/>
      <c r="Q63" s="272"/>
      <c r="R63" s="272"/>
      <c r="S63" s="293"/>
      <c r="V63" s="275"/>
    </row>
    <row r="64" spans="1:26" x14ac:dyDescent="0.35">
      <c r="A64" s="197"/>
      <c r="B64" s="241"/>
      <c r="C64" s="108" t="s">
        <v>346</v>
      </c>
      <c r="D64" s="108" t="s">
        <v>281</v>
      </c>
      <c r="E64" s="266"/>
      <c r="F64" s="260"/>
      <c r="G64" s="260"/>
      <c r="H64" s="260"/>
      <c r="I64" s="244"/>
      <c r="J64" s="244"/>
      <c r="K64" s="244"/>
      <c r="L64" s="244"/>
      <c r="M64" s="244"/>
      <c r="N64" s="244"/>
      <c r="O64" s="187"/>
      <c r="P64" s="232"/>
      <c r="Q64" s="272"/>
      <c r="R64" s="272"/>
      <c r="S64" s="293"/>
      <c r="V64" s="275"/>
    </row>
    <row r="65" spans="1:26" x14ac:dyDescent="0.35">
      <c r="A65" s="197"/>
      <c r="B65" s="241"/>
      <c r="C65" s="108" t="s">
        <v>347</v>
      </c>
      <c r="D65" s="108" t="s">
        <v>289</v>
      </c>
      <c r="E65" s="266"/>
      <c r="F65" s="260"/>
      <c r="G65" s="260"/>
      <c r="H65" s="260"/>
      <c r="I65" s="244"/>
      <c r="J65" s="244"/>
      <c r="K65" s="244"/>
      <c r="L65" s="244"/>
      <c r="M65" s="244"/>
      <c r="N65" s="244"/>
      <c r="O65" s="187"/>
      <c r="P65" s="232"/>
      <c r="Q65" s="272"/>
      <c r="R65" s="272"/>
      <c r="S65" s="293"/>
      <c r="V65" s="275"/>
    </row>
    <row r="66" spans="1:26" x14ac:dyDescent="0.35">
      <c r="A66" s="197"/>
      <c r="B66" s="241"/>
      <c r="C66" s="108" t="s">
        <v>348</v>
      </c>
      <c r="D66" s="108" t="s">
        <v>289</v>
      </c>
      <c r="E66" s="266"/>
      <c r="F66" s="260"/>
      <c r="G66" s="260"/>
      <c r="H66" s="260"/>
      <c r="I66" s="244"/>
      <c r="J66" s="244"/>
      <c r="K66" s="244"/>
      <c r="L66" s="244"/>
      <c r="M66" s="244"/>
      <c r="N66" s="244"/>
      <c r="O66" s="187"/>
      <c r="P66" s="232"/>
      <c r="Q66" s="272"/>
      <c r="R66" s="272"/>
      <c r="S66" s="293"/>
      <c r="V66" s="275"/>
    </row>
    <row r="67" spans="1:26" ht="29" x14ac:dyDescent="0.35">
      <c r="A67" s="197"/>
      <c r="B67" s="241"/>
      <c r="C67" s="108" t="s">
        <v>349</v>
      </c>
      <c r="D67" s="108" t="s">
        <v>289</v>
      </c>
      <c r="E67" s="266"/>
      <c r="F67" s="260"/>
      <c r="G67" s="260"/>
      <c r="H67" s="260"/>
      <c r="I67" s="244"/>
      <c r="J67" s="244"/>
      <c r="K67" s="244"/>
      <c r="L67" s="244"/>
      <c r="M67" s="244"/>
      <c r="N67" s="244"/>
      <c r="O67" s="187"/>
      <c r="P67" s="232"/>
      <c r="Q67" s="272"/>
      <c r="R67" s="272"/>
      <c r="S67" s="293"/>
      <c r="V67" s="275"/>
    </row>
    <row r="68" spans="1:26" ht="15" thickBot="1" x14ac:dyDescent="0.4">
      <c r="A68" s="198"/>
      <c r="B68" s="242"/>
      <c r="C68" s="121" t="s">
        <v>350</v>
      </c>
      <c r="D68" s="108" t="s">
        <v>281</v>
      </c>
      <c r="E68" s="267"/>
      <c r="F68" s="261"/>
      <c r="G68" s="261"/>
      <c r="H68" s="261"/>
      <c r="I68" s="256"/>
      <c r="J68" s="256"/>
      <c r="K68" s="256"/>
      <c r="L68" s="256"/>
      <c r="M68" s="256"/>
      <c r="N68" s="256"/>
      <c r="O68" s="247"/>
      <c r="P68" s="248"/>
      <c r="Q68" s="273"/>
      <c r="R68" s="273"/>
      <c r="S68" s="293"/>
      <c r="V68" s="276"/>
    </row>
    <row r="69" spans="1:26" ht="14.5" customHeight="1" x14ac:dyDescent="0.35">
      <c r="A69" s="196" t="s">
        <v>599</v>
      </c>
      <c r="B69" s="240" t="s">
        <v>105</v>
      </c>
      <c r="C69" s="124" t="s">
        <v>738</v>
      </c>
      <c r="D69" s="119" t="s">
        <v>281</v>
      </c>
      <c r="E69" s="265" t="s">
        <v>281</v>
      </c>
      <c r="F69" s="259">
        <f ca="1">COUNTIFS(INDIRECT("RAG!$C$"&amp;$V12&amp;":$BB$"&amp;$V12),F$11,RAG!$C$3:$BB$3,$B69)</f>
        <v>0</v>
      </c>
      <c r="G69" s="259">
        <f ca="1">COUNTIFS(INDIRECT("RAG!$C$"&amp;$V12&amp;":$BB$"&amp;$V12),G$11,RAG!$C$3:$BB$3,$B69)</f>
        <v>0</v>
      </c>
      <c r="H69" s="259">
        <f ca="1">COUNTIFS(INDIRECT("RAG!$C$"&amp;$V12&amp;":$BB$"&amp;$V12),H$11,RAG!$C$3:$BB$3,$B69)</f>
        <v>6</v>
      </c>
      <c r="I69" s="243" t="s">
        <v>282</v>
      </c>
      <c r="J69" s="243" t="s">
        <v>335</v>
      </c>
      <c r="K69" s="243" t="s">
        <v>284</v>
      </c>
      <c r="L69" s="243" t="s">
        <v>285</v>
      </c>
      <c r="M69" s="243" t="s">
        <v>286</v>
      </c>
      <c r="N69" s="243" t="s">
        <v>261</v>
      </c>
      <c r="O69" s="329" t="s">
        <v>561</v>
      </c>
      <c r="P69" s="243" t="s">
        <v>289</v>
      </c>
      <c r="Q69" s="237"/>
      <c r="R69" s="237"/>
      <c r="S69" s="292"/>
      <c r="V69" s="237"/>
      <c r="Z69" t="str">
        <f>IF(R69&gt;0,B69&amp;":"&amp;R69&amp;"
","")</f>
        <v/>
      </c>
    </row>
    <row r="70" spans="1:26" x14ac:dyDescent="0.35">
      <c r="A70" s="197"/>
      <c r="B70" s="241"/>
      <c r="C70" s="125" t="s">
        <v>352</v>
      </c>
      <c r="D70" s="108" t="s">
        <v>281</v>
      </c>
      <c r="E70" s="266"/>
      <c r="F70" s="260"/>
      <c r="G70" s="260"/>
      <c r="H70" s="260"/>
      <c r="I70" s="244"/>
      <c r="J70" s="244"/>
      <c r="K70" s="244"/>
      <c r="L70" s="244"/>
      <c r="M70" s="244"/>
      <c r="N70" s="244"/>
      <c r="O70" s="330"/>
      <c r="P70" s="244"/>
      <c r="Q70" s="238"/>
      <c r="R70" s="238"/>
      <c r="S70" s="292"/>
      <c r="V70" s="238"/>
    </row>
    <row r="71" spans="1:26" ht="29" x14ac:dyDescent="0.35">
      <c r="A71" s="197"/>
      <c r="B71" s="241"/>
      <c r="C71" s="125" t="s">
        <v>353</v>
      </c>
      <c r="D71" s="108" t="s">
        <v>289</v>
      </c>
      <c r="E71" s="266"/>
      <c r="F71" s="260"/>
      <c r="G71" s="260"/>
      <c r="H71" s="260"/>
      <c r="I71" s="244"/>
      <c r="J71" s="244"/>
      <c r="K71" s="244"/>
      <c r="L71" s="244"/>
      <c r="M71" s="244"/>
      <c r="N71" s="244"/>
      <c r="O71" s="330"/>
      <c r="P71" s="244"/>
      <c r="Q71" s="238"/>
      <c r="R71" s="238"/>
      <c r="S71" s="292"/>
      <c r="V71" s="238"/>
    </row>
    <row r="72" spans="1:26" x14ac:dyDescent="0.35">
      <c r="A72" s="197"/>
      <c r="B72" s="241"/>
      <c r="C72" s="125" t="s">
        <v>354</v>
      </c>
      <c r="D72" s="108" t="s">
        <v>289</v>
      </c>
      <c r="E72" s="266"/>
      <c r="F72" s="260"/>
      <c r="G72" s="260"/>
      <c r="H72" s="260"/>
      <c r="I72" s="244"/>
      <c r="J72" s="244"/>
      <c r="K72" s="244"/>
      <c r="L72" s="244"/>
      <c r="M72" s="244"/>
      <c r="N72" s="244"/>
      <c r="O72" s="330"/>
      <c r="P72" s="244"/>
      <c r="Q72" s="238"/>
      <c r="R72" s="238"/>
      <c r="S72" s="292"/>
      <c r="V72" s="238"/>
    </row>
    <row r="73" spans="1:26" x14ac:dyDescent="0.35">
      <c r="A73" s="197"/>
      <c r="B73" s="241"/>
      <c r="C73" s="125" t="s">
        <v>739</v>
      </c>
      <c r="D73" s="108" t="s">
        <v>289</v>
      </c>
      <c r="E73" s="266"/>
      <c r="F73" s="260"/>
      <c r="G73" s="260"/>
      <c r="H73" s="260"/>
      <c r="I73" s="244"/>
      <c r="J73" s="244"/>
      <c r="K73" s="244"/>
      <c r="L73" s="244"/>
      <c r="M73" s="244"/>
      <c r="N73" s="244"/>
      <c r="O73" s="330"/>
      <c r="P73" s="244"/>
      <c r="Q73" s="238"/>
      <c r="R73" s="238"/>
      <c r="S73" s="292"/>
      <c r="V73" s="238"/>
    </row>
    <row r="74" spans="1:26" x14ac:dyDescent="0.35">
      <c r="A74" s="197"/>
      <c r="B74" s="241"/>
      <c r="C74" s="125" t="s">
        <v>355</v>
      </c>
      <c r="D74" s="108" t="s">
        <v>289</v>
      </c>
      <c r="E74" s="266"/>
      <c r="F74" s="260"/>
      <c r="G74" s="260"/>
      <c r="H74" s="260"/>
      <c r="I74" s="244"/>
      <c r="J74" s="244"/>
      <c r="K74" s="244"/>
      <c r="L74" s="244"/>
      <c r="M74" s="244"/>
      <c r="N74" s="244"/>
      <c r="O74" s="330"/>
      <c r="P74" s="244"/>
      <c r="Q74" s="238"/>
      <c r="R74" s="238"/>
      <c r="S74" s="292"/>
      <c r="V74" s="238"/>
    </row>
    <row r="75" spans="1:26" ht="15" thickBot="1" x14ac:dyDescent="0.4">
      <c r="A75" s="198"/>
      <c r="B75" s="242"/>
      <c r="C75" s="126" t="s">
        <v>356</v>
      </c>
      <c r="D75" s="108" t="s">
        <v>289</v>
      </c>
      <c r="E75" s="267"/>
      <c r="F75" s="261"/>
      <c r="G75" s="261"/>
      <c r="H75" s="261"/>
      <c r="I75" s="256"/>
      <c r="J75" s="256"/>
      <c r="K75" s="256"/>
      <c r="L75" s="256"/>
      <c r="M75" s="256"/>
      <c r="N75" s="256"/>
      <c r="O75" s="331"/>
      <c r="P75" s="256"/>
      <c r="Q75" s="252"/>
      <c r="R75" s="252"/>
      <c r="S75" s="292"/>
      <c r="V75" s="252"/>
    </row>
    <row r="76" spans="1:26" ht="14.5" customHeight="1" x14ac:dyDescent="0.35">
      <c r="A76" s="196" t="s">
        <v>87</v>
      </c>
      <c r="B76" s="240" t="s">
        <v>106</v>
      </c>
      <c r="C76" s="124" t="s">
        <v>357</v>
      </c>
      <c r="D76" s="119" t="s">
        <v>281</v>
      </c>
      <c r="E76" s="265" t="s">
        <v>281</v>
      </c>
      <c r="F76" s="259">
        <f ca="1">COUNTIFS(INDIRECT("RAG!$C$"&amp;$V12&amp;":$BB$"&amp;$V12),F$11,RAG!$C$3:$BB$3,$B76)</f>
        <v>1</v>
      </c>
      <c r="G76" s="259">
        <f ca="1">COUNTIFS(INDIRECT("RAG!$C$"&amp;$V12&amp;":$BB$"&amp;$V12),G$11,RAG!$C$3:$BB$3,$B76)</f>
        <v>0</v>
      </c>
      <c r="H76" s="259">
        <f ca="1">COUNTIFS(INDIRECT("RAG!$C$"&amp;$V12&amp;":$BB$"&amp;$V12),H$11,RAG!$C$3:$BB$3,$B76)</f>
        <v>3</v>
      </c>
      <c r="I76" s="243" t="s">
        <v>231</v>
      </c>
      <c r="J76" s="243" t="s">
        <v>231</v>
      </c>
      <c r="K76" s="243" t="s">
        <v>231</v>
      </c>
      <c r="L76" s="243" t="s">
        <v>231</v>
      </c>
      <c r="M76" s="243" t="s">
        <v>231</v>
      </c>
      <c r="N76" s="243" t="s">
        <v>262</v>
      </c>
      <c r="O76" s="332" t="s">
        <v>518</v>
      </c>
      <c r="P76" s="243" t="s">
        <v>289</v>
      </c>
      <c r="Q76" s="274"/>
      <c r="R76" s="274" t="s">
        <v>392</v>
      </c>
      <c r="S76" s="293"/>
      <c r="V76" s="237"/>
      <c r="Z76" t="str">
        <f>IF(R76&gt;0,B76&amp;":"&amp;R76&amp;"
","")</f>
        <v xml:space="preserve">IIA12:Local Plan Policy GR1 Achieving a High Standard of Development
Design and Layout Considerations requires all development proposals to respect the character and landscape of which it is built in.
</v>
      </c>
    </row>
    <row r="77" spans="1:26" x14ac:dyDescent="0.35">
      <c r="A77" s="197"/>
      <c r="B77" s="241"/>
      <c r="C77" s="125" t="s">
        <v>359</v>
      </c>
      <c r="D77" s="108" t="s">
        <v>289</v>
      </c>
      <c r="E77" s="266"/>
      <c r="F77" s="260"/>
      <c r="G77" s="260"/>
      <c r="H77" s="260"/>
      <c r="I77" s="244"/>
      <c r="J77" s="244"/>
      <c r="K77" s="244"/>
      <c r="L77" s="244"/>
      <c r="M77" s="244"/>
      <c r="N77" s="244"/>
      <c r="O77" s="333"/>
      <c r="P77" s="244"/>
      <c r="Q77" s="275"/>
      <c r="R77" s="275"/>
      <c r="S77" s="293"/>
      <c r="V77" s="238"/>
    </row>
    <row r="78" spans="1:26" x14ac:dyDescent="0.35">
      <c r="A78" s="197"/>
      <c r="B78" s="241"/>
      <c r="C78" s="125" t="s">
        <v>360</v>
      </c>
      <c r="D78" s="108" t="s">
        <v>281</v>
      </c>
      <c r="E78" s="266"/>
      <c r="F78" s="260"/>
      <c r="G78" s="260"/>
      <c r="H78" s="260"/>
      <c r="I78" s="244"/>
      <c r="J78" s="244"/>
      <c r="K78" s="244"/>
      <c r="L78" s="244"/>
      <c r="M78" s="244"/>
      <c r="N78" s="244"/>
      <c r="O78" s="333"/>
      <c r="P78" s="244"/>
      <c r="Q78" s="275"/>
      <c r="R78" s="275"/>
      <c r="S78" s="293"/>
      <c r="V78" s="238"/>
    </row>
    <row r="79" spans="1:26" x14ac:dyDescent="0.35">
      <c r="A79" s="197"/>
      <c r="B79" s="241"/>
      <c r="C79" s="125" t="s">
        <v>361</v>
      </c>
      <c r="D79" s="108" t="s">
        <v>281</v>
      </c>
      <c r="E79" s="266"/>
      <c r="F79" s="260"/>
      <c r="G79" s="260"/>
      <c r="H79" s="260"/>
      <c r="I79" s="244"/>
      <c r="J79" s="244"/>
      <c r="K79" s="244"/>
      <c r="L79" s="244"/>
      <c r="M79" s="244"/>
      <c r="N79" s="244"/>
      <c r="O79" s="333"/>
      <c r="P79" s="244"/>
      <c r="Q79" s="275"/>
      <c r="R79" s="275"/>
      <c r="S79" s="293"/>
      <c r="V79" s="238"/>
    </row>
    <row r="80" spans="1:26" ht="86.5" customHeight="1" thickBot="1" x14ac:dyDescent="0.4">
      <c r="A80" s="198"/>
      <c r="B80" s="242"/>
      <c r="C80" s="130" t="s">
        <v>362</v>
      </c>
      <c r="D80" s="108" t="s">
        <v>289</v>
      </c>
      <c r="E80" s="267"/>
      <c r="F80" s="261"/>
      <c r="G80" s="261"/>
      <c r="H80" s="261"/>
      <c r="I80" s="256"/>
      <c r="J80" s="256"/>
      <c r="K80" s="256"/>
      <c r="L80" s="256"/>
      <c r="M80" s="256"/>
      <c r="N80" s="256"/>
      <c r="O80" s="334"/>
      <c r="P80" s="256"/>
      <c r="Q80" s="276"/>
      <c r="R80" s="276"/>
      <c r="S80" s="293"/>
      <c r="V80" s="252"/>
    </row>
    <row r="81" spans="1:26" ht="14.5" customHeight="1"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2</v>
      </c>
      <c r="H81" s="240">
        <f ca="1">COUNTIFS(INDIRECT("RAG!$C$"&amp;$V12&amp;":$BB$"&amp;$V12),H$11,RAG!$C$3:$BB$3,$B81)</f>
        <v>3</v>
      </c>
      <c r="I81" s="243" t="s">
        <v>282</v>
      </c>
      <c r="J81" s="243" t="s">
        <v>335</v>
      </c>
      <c r="K81" s="243" t="s">
        <v>284</v>
      </c>
      <c r="L81" s="243" t="s">
        <v>285</v>
      </c>
      <c r="M81" s="243" t="s">
        <v>286</v>
      </c>
      <c r="N81" s="243" t="s">
        <v>264</v>
      </c>
      <c r="O81" s="246" t="s">
        <v>962</v>
      </c>
      <c r="P81" s="243" t="s">
        <v>281</v>
      </c>
      <c r="Q81" s="274" t="s">
        <v>946</v>
      </c>
      <c r="R81" s="234" t="s">
        <v>938</v>
      </c>
      <c r="S81" s="292"/>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54"/>
      <c r="F82" s="241"/>
      <c r="G82" s="241"/>
      <c r="H82" s="241"/>
      <c r="I82" s="244"/>
      <c r="J82" s="244"/>
      <c r="K82" s="244"/>
      <c r="L82" s="244"/>
      <c r="M82" s="244"/>
      <c r="N82" s="244"/>
      <c r="O82" s="187"/>
      <c r="P82" s="244"/>
      <c r="Q82" s="275"/>
      <c r="R82" s="235"/>
      <c r="S82" s="292"/>
      <c r="V82" s="238"/>
    </row>
    <row r="83" spans="1:26" x14ac:dyDescent="0.35">
      <c r="A83" s="201"/>
      <c r="B83" s="241"/>
      <c r="C83" s="125" t="s">
        <v>365</v>
      </c>
      <c r="D83" s="108" t="s">
        <v>289</v>
      </c>
      <c r="E83" s="254"/>
      <c r="F83" s="241"/>
      <c r="G83" s="241"/>
      <c r="H83" s="241"/>
      <c r="I83" s="244"/>
      <c r="J83" s="244"/>
      <c r="K83" s="244"/>
      <c r="L83" s="244"/>
      <c r="M83" s="244"/>
      <c r="N83" s="244"/>
      <c r="O83" s="187"/>
      <c r="P83" s="244"/>
      <c r="Q83" s="275"/>
      <c r="R83" s="235"/>
      <c r="S83" s="292"/>
      <c r="V83" s="238"/>
    </row>
    <row r="84" spans="1:26" x14ac:dyDescent="0.35">
      <c r="A84" s="201"/>
      <c r="B84" s="241"/>
      <c r="C84" s="131" t="s">
        <v>366</v>
      </c>
      <c r="D84" s="108" t="s">
        <v>289</v>
      </c>
      <c r="E84" s="254"/>
      <c r="F84" s="241"/>
      <c r="G84" s="241"/>
      <c r="H84" s="241"/>
      <c r="I84" s="244"/>
      <c r="J84" s="244"/>
      <c r="K84" s="244"/>
      <c r="L84" s="244"/>
      <c r="M84" s="244"/>
      <c r="N84" s="244"/>
      <c r="O84" s="187"/>
      <c r="P84" s="244"/>
      <c r="Q84" s="275"/>
      <c r="R84" s="235"/>
      <c r="S84" s="292"/>
      <c r="V84" s="238"/>
    </row>
    <row r="85" spans="1:26" ht="29" x14ac:dyDescent="0.35">
      <c r="A85" s="201"/>
      <c r="B85" s="241"/>
      <c r="C85" s="131" t="s">
        <v>367</v>
      </c>
      <c r="D85" s="108" t="s">
        <v>289</v>
      </c>
      <c r="E85" s="254"/>
      <c r="F85" s="241"/>
      <c r="G85" s="241"/>
      <c r="H85" s="241"/>
      <c r="I85" s="244"/>
      <c r="J85" s="244"/>
      <c r="K85" s="244"/>
      <c r="L85" s="244"/>
      <c r="M85" s="244"/>
      <c r="N85" s="244"/>
      <c r="O85" s="187"/>
      <c r="P85" s="244"/>
      <c r="Q85" s="275"/>
      <c r="R85" s="235"/>
      <c r="S85" s="292"/>
      <c r="V85" s="238"/>
    </row>
    <row r="86" spans="1:26" ht="29" x14ac:dyDescent="0.35">
      <c r="A86" s="201"/>
      <c r="B86" s="241"/>
      <c r="C86" s="131" t="s">
        <v>368</v>
      </c>
      <c r="D86" s="108" t="s">
        <v>281</v>
      </c>
      <c r="E86" s="254"/>
      <c r="F86" s="241"/>
      <c r="G86" s="241"/>
      <c r="H86" s="241"/>
      <c r="I86" s="244"/>
      <c r="J86" s="244"/>
      <c r="K86" s="244"/>
      <c r="L86" s="244"/>
      <c r="M86" s="244"/>
      <c r="N86" s="244"/>
      <c r="O86" s="187"/>
      <c r="P86" s="244"/>
      <c r="Q86" s="275"/>
      <c r="R86" s="235"/>
      <c r="S86" s="292"/>
      <c r="V86" s="238"/>
    </row>
    <row r="87" spans="1:26" ht="49.5" customHeight="1" thickBot="1" x14ac:dyDescent="0.4">
      <c r="A87" s="200"/>
      <c r="B87" s="242"/>
      <c r="C87" s="129" t="s">
        <v>369</v>
      </c>
      <c r="D87" s="108" t="s">
        <v>289</v>
      </c>
      <c r="E87" s="255"/>
      <c r="F87" s="242"/>
      <c r="G87" s="242"/>
      <c r="H87" s="242"/>
      <c r="I87" s="256"/>
      <c r="J87" s="256"/>
      <c r="K87" s="256"/>
      <c r="L87" s="256"/>
      <c r="M87" s="256"/>
      <c r="N87" s="256"/>
      <c r="O87" s="247"/>
      <c r="P87" s="256"/>
      <c r="Q87" s="276"/>
      <c r="R87" s="258"/>
      <c r="S87" s="292"/>
      <c r="V87" s="252"/>
    </row>
    <row r="88" spans="1:26" ht="1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43" t="s">
        <v>231</v>
      </c>
      <c r="J88" s="243" t="s">
        <v>231</v>
      </c>
      <c r="K88" s="243" t="s">
        <v>231</v>
      </c>
      <c r="L88" s="243" t="s">
        <v>231</v>
      </c>
      <c r="M88" s="243" t="s">
        <v>231</v>
      </c>
      <c r="N88" s="243" t="s">
        <v>262</v>
      </c>
      <c r="O88" s="327" t="s">
        <v>371</v>
      </c>
      <c r="P88" s="243" t="s">
        <v>289</v>
      </c>
      <c r="Q88" s="274"/>
      <c r="R88" s="27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44"/>
      <c r="J89" s="244"/>
      <c r="K89" s="244"/>
      <c r="L89" s="244"/>
      <c r="M89" s="244"/>
      <c r="N89" s="244"/>
      <c r="O89" s="192"/>
      <c r="P89" s="244"/>
      <c r="Q89" s="275"/>
      <c r="R89" s="275"/>
      <c r="S89" s="293"/>
      <c r="V89" s="238"/>
    </row>
    <row r="90" spans="1:26" x14ac:dyDescent="0.35">
      <c r="A90" s="201"/>
      <c r="B90" s="241"/>
      <c r="C90" s="131" t="s">
        <v>373</v>
      </c>
      <c r="D90" s="108" t="s">
        <v>289</v>
      </c>
      <c r="E90" s="254"/>
      <c r="F90" s="241"/>
      <c r="G90" s="241"/>
      <c r="H90" s="241"/>
      <c r="I90" s="244"/>
      <c r="J90" s="244"/>
      <c r="K90" s="244"/>
      <c r="L90" s="244"/>
      <c r="M90" s="244"/>
      <c r="N90" s="244"/>
      <c r="O90" s="192"/>
      <c r="P90" s="244"/>
      <c r="Q90" s="275"/>
      <c r="R90" s="275"/>
      <c r="S90" s="293"/>
      <c r="V90" s="238"/>
    </row>
    <row r="91" spans="1:26" ht="93.65" customHeight="1" thickBot="1" x14ac:dyDescent="0.4">
      <c r="A91" s="202"/>
      <c r="B91" s="242"/>
      <c r="C91" s="133" t="s">
        <v>374</v>
      </c>
      <c r="D91" s="143" t="s">
        <v>281</v>
      </c>
      <c r="E91" s="255"/>
      <c r="F91" s="242"/>
      <c r="G91" s="242"/>
      <c r="H91" s="242"/>
      <c r="I91" s="245"/>
      <c r="J91" s="245"/>
      <c r="K91" s="245"/>
      <c r="L91" s="245"/>
      <c r="M91" s="245"/>
      <c r="N91" s="245"/>
      <c r="O91" s="328"/>
      <c r="P91" s="245"/>
      <c r="Q91" s="326"/>
      <c r="R91" s="32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HhZckjKcLp++7e1TCVdC/cc7bmOS1hQeDIkDbioo0hIeuETFRViHaram377dlGF0dNL4EuHTvLUW+EMbT4/17w==" saltValue="cLY9apA/DNRzM4Ima/s9Qw=="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O24:O31"/>
    <mergeCell ref="P24:P31"/>
    <mergeCell ref="Q24:Q3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M40:M45"/>
    <mergeCell ref="N40:N45"/>
    <mergeCell ref="A46:A50"/>
    <mergeCell ref="B46:B50"/>
    <mergeCell ref="E46:E50"/>
    <mergeCell ref="F46:F50"/>
    <mergeCell ref="G46:G50"/>
    <mergeCell ref="I40:I45"/>
    <mergeCell ref="J40:J45"/>
    <mergeCell ref="K40:K45"/>
    <mergeCell ref="L40:L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696" priority="1">
      <formula>$D12="No"</formula>
    </cfRule>
  </conditionalFormatting>
  <conditionalFormatting sqref="F12:F91">
    <cfRule type="cellIs" dxfId="695" priority="4" operator="greaterThan">
      <formula>0</formula>
    </cfRule>
  </conditionalFormatting>
  <conditionalFormatting sqref="G12:G91">
    <cfRule type="cellIs" dxfId="694" priority="3" operator="greaterThan">
      <formula>0</formula>
    </cfRule>
  </conditionalFormatting>
  <conditionalFormatting sqref="H12:H91">
    <cfRule type="cellIs" dxfId="693" priority="2" operator="greaterThan">
      <formula>0</formula>
    </cfRule>
  </conditionalFormatting>
  <conditionalFormatting sqref="N12">
    <cfRule type="cellIs" dxfId="692" priority="11" operator="equal">
      <formula>"Minor Negative"</formula>
    </cfRule>
    <cfRule type="cellIs" dxfId="691" priority="12" operator="equal">
      <formula>"Significant Negative"</formula>
    </cfRule>
    <cfRule type="cellIs" dxfId="690" priority="13" operator="equal">
      <formula>"Minor Positive"</formula>
    </cfRule>
    <cfRule type="cellIs" dxfId="689" priority="14" operator="equal">
      <formula>"Significant Positive"</formula>
    </cfRule>
    <cfRule type="cellIs" dxfId="688" priority="15" operator="equal">
      <formula>"Neutral"</formula>
    </cfRule>
  </conditionalFormatting>
  <conditionalFormatting sqref="N22">
    <cfRule type="cellIs" dxfId="687" priority="5" operator="equal">
      <formula>"Significant Negative"</formula>
    </cfRule>
    <cfRule type="cellIs" dxfId="686" priority="6" operator="equal">
      <formula>"Minor Negative"</formula>
    </cfRule>
    <cfRule type="cellIs" dxfId="685" priority="7" operator="equal">
      <formula>"Uncertain"</formula>
    </cfRule>
    <cfRule type="cellIs" dxfId="684" priority="8" operator="equal">
      <formula>"Neutral"</formula>
    </cfRule>
    <cfRule type="cellIs" dxfId="683" priority="9" operator="equal">
      <formula>"Minor Positive"</formula>
    </cfRule>
    <cfRule type="cellIs" dxfId="682" priority="10" operator="equal">
      <formula>"Significant Positive"</formula>
    </cfRule>
  </conditionalFormatting>
  <conditionalFormatting sqref="N24">
    <cfRule type="cellIs" dxfId="681" priority="34" operator="equal">
      <formula>"Neutral"</formula>
    </cfRule>
    <cfRule type="cellIs" dxfId="680" priority="33" operator="equal">
      <formula>"Uncertain"</formula>
    </cfRule>
    <cfRule type="cellIs" dxfId="679" priority="32" operator="equal">
      <formula>"Minor Negative"</formula>
    </cfRule>
    <cfRule type="cellIs" dxfId="678" priority="31" operator="equal">
      <formula>"Significant Negative"</formula>
    </cfRule>
    <cfRule type="cellIs" dxfId="677" priority="35" operator="equal">
      <formula>"Minor Positive"</formula>
    </cfRule>
    <cfRule type="cellIs" dxfId="676" priority="36" operator="equal">
      <formula>"Significant Positive"</formula>
    </cfRule>
  </conditionalFormatting>
  <conditionalFormatting sqref="N32">
    <cfRule type="cellIs" dxfId="675" priority="42" operator="equal">
      <formula>"Significant Positive"</formula>
    </cfRule>
    <cfRule type="cellIs" dxfId="674" priority="37" operator="equal">
      <formula>"Significant Negative"</formula>
    </cfRule>
    <cfRule type="cellIs" dxfId="673" priority="38" operator="equal">
      <formula>"Minor Negative"</formula>
    </cfRule>
    <cfRule type="cellIs" dxfId="672" priority="39" operator="equal">
      <formula>"Uncertain"</formula>
    </cfRule>
    <cfRule type="cellIs" dxfId="671" priority="40" operator="equal">
      <formula>"Neutral"</formula>
    </cfRule>
    <cfRule type="cellIs" dxfId="670" priority="41" operator="equal">
      <formula>"Minor Positive"</formula>
    </cfRule>
  </conditionalFormatting>
  <conditionalFormatting sqref="N40">
    <cfRule type="cellIs" dxfId="669" priority="96" operator="equal">
      <formula>"Significant Negative"</formula>
    </cfRule>
    <cfRule type="cellIs" dxfId="668" priority="97" operator="equal">
      <formula>"Minor Negative"</formula>
    </cfRule>
    <cfRule type="cellIs" dxfId="667" priority="98" operator="equal">
      <formula>"Uncertain"</formula>
    </cfRule>
    <cfRule type="cellIs" dxfId="666" priority="99" operator="equal">
      <formula>"Neutral"</formula>
    </cfRule>
    <cfRule type="cellIs" dxfId="665" priority="101" operator="equal">
      <formula>"Significant Positive"</formula>
    </cfRule>
    <cfRule type="cellIs" dxfId="664" priority="100" operator="equal">
      <formula>"Minor Positive"</formula>
    </cfRule>
  </conditionalFormatting>
  <conditionalFormatting sqref="N46">
    <cfRule type="cellIs" dxfId="663" priority="115" operator="equal">
      <formula>"Minor Positive"</formula>
    </cfRule>
    <cfRule type="cellIs" dxfId="662" priority="114" operator="equal">
      <formula>"Neutral"</formula>
    </cfRule>
    <cfRule type="cellIs" dxfId="661" priority="113" operator="equal">
      <formula>"Uncertain"</formula>
    </cfRule>
    <cfRule type="cellIs" dxfId="660" priority="112" operator="equal">
      <formula>"Minor Negative"</formula>
    </cfRule>
    <cfRule type="cellIs" dxfId="659" priority="111" operator="equal">
      <formula>"Significant Negative"</formula>
    </cfRule>
    <cfRule type="cellIs" dxfId="658" priority="116" operator="equal">
      <formula>"Significant Positive"</formula>
    </cfRule>
  </conditionalFormatting>
  <conditionalFormatting sqref="N51">
    <cfRule type="cellIs" dxfId="657" priority="134" operator="equal">
      <formula>"Uncertain"</formula>
    </cfRule>
    <cfRule type="cellIs" dxfId="656" priority="135" operator="equal">
      <formula>"Neutral"</formula>
    </cfRule>
    <cfRule type="cellIs" dxfId="655" priority="136" operator="equal">
      <formula>"Minor Positive"</formula>
    </cfRule>
    <cfRule type="cellIs" dxfId="654" priority="137" operator="equal">
      <formula>"Significant Positive"</formula>
    </cfRule>
    <cfRule type="cellIs" dxfId="653" priority="133" operator="equal">
      <formula>"Minor Negative"</formula>
    </cfRule>
    <cfRule type="cellIs" dxfId="652" priority="132" operator="equal">
      <formula>"Significant Negative"</formula>
    </cfRule>
  </conditionalFormatting>
  <conditionalFormatting sqref="N53">
    <cfRule type="cellIs" dxfId="651" priority="143" operator="equal">
      <formula>"Significant Positive"</formula>
    </cfRule>
    <cfRule type="cellIs" dxfId="650" priority="142" operator="equal">
      <formula>"Minor Positive"</formula>
    </cfRule>
    <cfRule type="cellIs" dxfId="649" priority="141" operator="equal">
      <formula>"Neutral"</formula>
    </cfRule>
    <cfRule type="cellIs" dxfId="648" priority="140" operator="equal">
      <formula>"Uncertain"</formula>
    </cfRule>
    <cfRule type="cellIs" dxfId="647" priority="139" operator="equal">
      <formula>"Minor Negative"</formula>
    </cfRule>
    <cfRule type="cellIs" dxfId="646" priority="138" operator="equal">
      <formula>"Significant Negative"</formula>
    </cfRule>
  </conditionalFormatting>
  <conditionalFormatting sqref="N58">
    <cfRule type="cellIs" dxfId="645" priority="19" operator="equal">
      <formula>"Significant Negative"</formula>
    </cfRule>
    <cfRule type="cellIs" dxfId="644" priority="20" operator="equal">
      <formula>"Minor Negative"</formula>
    </cfRule>
    <cfRule type="cellIs" dxfId="643" priority="21" operator="equal">
      <formula>"Uncertain"</formula>
    </cfRule>
    <cfRule type="cellIs" dxfId="642" priority="22" operator="equal">
      <formula>"Neutral"</formula>
    </cfRule>
    <cfRule type="cellIs" dxfId="641" priority="23" operator="equal">
      <formula>"Minor Positive"</formula>
    </cfRule>
    <cfRule type="cellIs" dxfId="640" priority="24" operator="equal">
      <formula>"Significant Positive"</formula>
    </cfRule>
  </conditionalFormatting>
  <conditionalFormatting sqref="N61">
    <cfRule type="cellIs" dxfId="639" priority="69" operator="equal">
      <formula>"Neutral"</formula>
    </cfRule>
    <cfRule type="cellIs" dxfId="638" priority="68" operator="equal">
      <formula>"Uncertain"</formula>
    </cfRule>
    <cfRule type="cellIs" dxfId="637" priority="67" operator="equal">
      <formula>"Minor Negative"</formula>
    </cfRule>
    <cfRule type="cellIs" dxfId="636" priority="70" operator="equal">
      <formula>"Minor Positive"</formula>
    </cfRule>
    <cfRule type="cellIs" dxfId="635" priority="71" operator="equal">
      <formula>"Significant Positive"</formula>
    </cfRule>
    <cfRule type="cellIs" dxfId="634" priority="66" operator="equal">
      <formula>"Significant Negative"</formula>
    </cfRule>
  </conditionalFormatting>
  <conditionalFormatting sqref="N69">
    <cfRule type="cellIs" dxfId="633" priority="28" operator="equal">
      <formula>"Neutral"</formula>
    </cfRule>
    <cfRule type="cellIs" dxfId="632" priority="27" operator="equal">
      <formula>"Uncertain"</formula>
    </cfRule>
    <cfRule type="cellIs" dxfId="631" priority="25" operator="equal">
      <formula>"Significant Negative"</formula>
    </cfRule>
    <cfRule type="cellIs" dxfId="630" priority="26" operator="equal">
      <formula>"Minor Negative"</formula>
    </cfRule>
    <cfRule type="cellIs" dxfId="629" priority="30" operator="equal">
      <formula>"Significant Positive"</formula>
    </cfRule>
    <cfRule type="cellIs" dxfId="628" priority="29" operator="equal">
      <formula>"Minor Positive"</formula>
    </cfRule>
  </conditionalFormatting>
  <conditionalFormatting sqref="N76">
    <cfRule type="cellIs" dxfId="627" priority="76" operator="equal">
      <formula>"Minor Positive"</formula>
    </cfRule>
    <cfRule type="cellIs" dxfId="626" priority="72" operator="equal">
      <formula>"Significant Negative"</formula>
    </cfRule>
    <cfRule type="cellIs" dxfId="625" priority="73" operator="equal">
      <formula>"Minor Negative"</formula>
    </cfRule>
    <cfRule type="cellIs" dxfId="624" priority="74" operator="equal">
      <formula>"Uncertain"</formula>
    </cfRule>
    <cfRule type="cellIs" dxfId="623" priority="75" operator="equal">
      <formula>"Neutral"</formula>
    </cfRule>
    <cfRule type="cellIs" dxfId="622" priority="77" operator="equal">
      <formula>"Significant Positive"</formula>
    </cfRule>
  </conditionalFormatting>
  <conditionalFormatting sqref="N81">
    <cfRule type="cellIs" dxfId="621" priority="78" operator="equal">
      <formula>"Significant Negative"</formula>
    </cfRule>
    <cfRule type="cellIs" dxfId="620" priority="79" operator="equal">
      <formula>"Minor Negative"</formula>
    </cfRule>
    <cfRule type="cellIs" dxfId="619" priority="83" operator="equal">
      <formula>"Significant Positive"</formula>
    </cfRule>
    <cfRule type="cellIs" dxfId="618" priority="82" operator="equal">
      <formula>"Minor Positive"</formula>
    </cfRule>
    <cfRule type="cellIs" dxfId="617" priority="81" operator="equal">
      <formula>"Neutral"</formula>
    </cfRule>
    <cfRule type="cellIs" dxfId="616" priority="80" operator="equal">
      <formula>"Uncertain"</formula>
    </cfRule>
  </conditionalFormatting>
  <conditionalFormatting sqref="N88">
    <cfRule type="cellIs" dxfId="615" priority="88" operator="equal">
      <formula>"Minor Positive"</formula>
    </cfRule>
    <cfRule type="cellIs" dxfId="614" priority="89" operator="equal">
      <formula>"Significant Positive"</formula>
    </cfRule>
    <cfRule type="cellIs" dxfId="613" priority="87" operator="equal">
      <formula>"Neutral"</formula>
    </cfRule>
    <cfRule type="cellIs" dxfId="612" priority="86" operator="equal">
      <formula>"Uncertain"</formula>
    </cfRule>
    <cfRule type="cellIs" dxfId="611" priority="85" operator="equal">
      <formula>"Minor Negative"</formula>
    </cfRule>
    <cfRule type="cellIs" dxfId="610" priority="84" operator="equal">
      <formula>"Significant Negative"</formula>
    </cfRule>
  </conditionalFormatting>
  <dataValidations count="9">
    <dataValidation type="list" allowBlank="1" showInputMessage="1" showErrorMessage="1" sqref="N22:N80 N88:N91 N12" xr:uid="{7566D3EC-9164-4CD7-8005-7E7E5E462B28}">
      <formula1>"Significant Positive,Minor Positive,Neutral,Uncertain,Minor Negative,Significant Negative"</formula1>
    </dataValidation>
    <dataValidation type="list" allowBlank="1" showInputMessage="1" showErrorMessage="1" sqref="L22:L91 L12" xr:uid="{EFCAEE32-E484-40FB-A8CE-D35020A28209}">
      <formula1>"Localised,District-wide,Regional,National,N/A"</formula1>
    </dataValidation>
    <dataValidation type="list" allowBlank="1" showInputMessage="1" showErrorMessage="1" sqref="K22:K91 K12" xr:uid="{6C5B4B0D-4437-4A21-967E-1F9E6C18635E}">
      <formula1>"Short(&lt;5yrs),Short/Medium,Medium(10yrs),Medium/Long,Long(20+yrs),N/A"</formula1>
    </dataValidation>
    <dataValidation type="list" allowBlank="1" showInputMessage="1" showErrorMessage="1" sqref="J22:J91 J12" xr:uid="{26B5F4C2-63BB-4E09-B6BC-4C6C2EAF0C9F}">
      <formula1>"Low,Medium,High,N/A"</formula1>
    </dataValidation>
    <dataValidation type="list" allowBlank="1" showInputMessage="1" showErrorMessage="1" sqref="I12:I91" xr:uid="{5057C2AD-B86D-45DA-B6C8-BD6C02D892A7}">
      <formula1>"Direct,Indirect,N/A"</formula1>
    </dataValidation>
    <dataValidation type="list" allowBlank="1" showInputMessage="1" showErrorMessage="1" sqref="M12:M91" xr:uid="{7535BDA4-4250-43D7-A9E1-DC259AE2965B}">
      <formula1>"Permanent/Irreversible,Permanant/Reversible,Temporary/Irreversible,Temporary/Reversible,N/A"</formula1>
    </dataValidation>
    <dataValidation type="list" allowBlank="1" showInputMessage="1" showErrorMessage="1" sqref="N81:N87" xr:uid="{C5B2A64E-27D5-4987-BD5F-F9198F042178}">
      <formula1>"Significant Positive,Minor Positive,Neitral,Uncertain,Minor Negative, Significant Negative"</formula1>
    </dataValidation>
    <dataValidation type="list" allowBlank="1" showInputMessage="1" showErrorMessage="1" sqref="P88:P91 P69:P75" xr:uid="{E0855BEB-E34B-4CE1-8E1C-A4C2A37A44EC}">
      <formula1>"Yes,No"</formula1>
    </dataValidation>
    <dataValidation type="list" allowBlank="1" showInputMessage="1" showErrorMessage="1" sqref="D12:D91" xr:uid="{F76BB9DF-0450-4747-84AD-F2CE0AF86CAD}">
      <formula1>"Yes, No"</formula1>
    </dataValidation>
  </dataValidations>
  <pageMargins left="0.7" right="0.7" top="0.75" bottom="0.75" header="0.3" footer="0.3"/>
  <pageSetup orientation="portrait" horizontalDpi="4294967293" verticalDpi="4294967293"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0B893-BD0C-4C47-AD54-036270C08DF5}">
  <sheetPr codeName="Sheet21"/>
  <dimension ref="A1:Z94"/>
  <sheetViews>
    <sheetView topLeftCell="C1" zoomScale="60" zoomScaleNormal="60" workbookViewId="0">
      <selection activeCell="R81" sqref="R81:R87"/>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31.453125" customWidth="1"/>
    <col min="18" max="18" width="33.26953125" customWidth="1"/>
    <col min="19" max="19" width="30.45312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166</v>
      </c>
      <c r="D1" s="192"/>
      <c r="E1" s="137"/>
      <c r="F1" s="137"/>
      <c r="G1" s="137"/>
      <c r="H1" s="137"/>
      <c r="I1" s="112"/>
      <c r="J1" s="112"/>
      <c r="K1" s="112"/>
      <c r="M1" s="113"/>
      <c r="N1" s="113"/>
      <c r="O1" s="113"/>
    </row>
    <row r="2" spans="1:26" x14ac:dyDescent="0.35">
      <c r="A2" s="74" t="s">
        <v>24</v>
      </c>
      <c r="B2" s="114"/>
      <c r="C2" s="187" t="s">
        <v>416</v>
      </c>
      <c r="D2" s="187"/>
      <c r="E2" s="138"/>
      <c r="F2" s="138"/>
      <c r="G2" s="138"/>
      <c r="H2" s="138"/>
      <c r="M2" s="115"/>
      <c r="N2" s="115"/>
      <c r="O2" s="115"/>
    </row>
    <row r="3" spans="1:26" x14ac:dyDescent="0.35">
      <c r="A3" s="75" t="s">
        <v>25</v>
      </c>
      <c r="B3" s="116"/>
      <c r="C3" s="247" t="s">
        <v>417</v>
      </c>
      <c r="D3" s="247"/>
      <c r="E3" s="138"/>
      <c r="F3" s="138"/>
      <c r="G3" s="138"/>
      <c r="H3" s="138"/>
      <c r="M3" s="115"/>
      <c r="N3" s="115"/>
      <c r="O3" s="115"/>
    </row>
    <row r="4" spans="1:26" ht="17.25" customHeight="1" x14ac:dyDescent="0.35">
      <c r="A4" s="135" t="s">
        <v>26</v>
      </c>
      <c r="B4" s="136"/>
      <c r="C4" s="290" t="s">
        <v>651</v>
      </c>
      <c r="D4" s="290"/>
      <c r="E4" s="134"/>
      <c r="F4" s="134"/>
      <c r="G4" s="134"/>
      <c r="H4" s="134"/>
      <c r="M4" s="115"/>
      <c r="N4" s="115"/>
      <c r="O4" s="115"/>
    </row>
    <row r="5" spans="1:26" ht="17.25" customHeight="1" x14ac:dyDescent="0.35">
      <c r="A5" s="75" t="s">
        <v>27</v>
      </c>
      <c r="B5" s="136"/>
      <c r="C5" s="175">
        <v>0.69</v>
      </c>
      <c r="D5" s="177"/>
      <c r="E5" s="134"/>
      <c r="F5" s="134"/>
      <c r="G5" s="134"/>
      <c r="H5" s="134"/>
      <c r="M5" s="115"/>
      <c r="N5" s="115"/>
      <c r="O5" s="115"/>
    </row>
    <row r="6" spans="1:26" ht="57.65" customHeight="1" x14ac:dyDescent="0.35">
      <c r="A6" s="75" t="s">
        <v>28</v>
      </c>
      <c r="B6" s="136"/>
      <c r="C6" s="175" t="s">
        <v>652</v>
      </c>
      <c r="D6" s="177"/>
      <c r="E6" s="134"/>
      <c r="F6" s="134"/>
      <c r="G6" s="134"/>
      <c r="H6" s="134"/>
      <c r="M6" s="115"/>
      <c r="N6" s="115"/>
      <c r="O6" s="115"/>
    </row>
    <row r="7" spans="1:26" ht="17.25" customHeight="1" x14ac:dyDescent="0.35">
      <c r="A7" s="75" t="s">
        <v>29</v>
      </c>
      <c r="B7" s="136"/>
      <c r="C7" s="175" t="s">
        <v>270</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281</v>
      </c>
      <c r="E12" s="266" t="s">
        <v>281</v>
      </c>
      <c r="F12" s="260">
        <f ca="1">COUNTIFS(INDIRECT("RAG!$C$"&amp;$V12&amp;":$BB$"&amp;$V12),F$11,RAG!$C$3:$BB$3,$B12)</f>
        <v>0</v>
      </c>
      <c r="G12" s="279">
        <f ca="1">COUNTIFS(INDIRECT("RAG!$C$"&amp;$V12&amp;":$BB$"&amp;$V12),G$11,RAG!$C$3:$BB$3,$B12)</f>
        <v>1</v>
      </c>
      <c r="H12" s="279">
        <f ca="1">COUNTIFS(INDIRECT("RAG!$C$"&amp;$V12&amp;":$BB$"&amp;$V12),H$11,RAG!$C$3:$BB$3,$B12)</f>
        <v>2</v>
      </c>
      <c r="I12" s="295" t="s">
        <v>282</v>
      </c>
      <c r="J12" s="295" t="s">
        <v>335</v>
      </c>
      <c r="K12" s="295" t="s">
        <v>299</v>
      </c>
      <c r="L12" s="295" t="s">
        <v>285</v>
      </c>
      <c r="M12" s="295" t="s">
        <v>399</v>
      </c>
      <c r="N12" s="248" t="s">
        <v>287</v>
      </c>
      <c r="O12" s="246" t="s">
        <v>418</v>
      </c>
      <c r="P12" s="277" t="s">
        <v>289</v>
      </c>
      <c r="Q12" s="249"/>
      <c r="R12" s="249"/>
      <c r="S12" s="293"/>
      <c r="V12" s="237">
        <f>MATCH(C1, RAG!$B$1:B$56, 0)</f>
        <v>40</v>
      </c>
      <c r="Z12" t="str">
        <f>IF(R12&gt;0,B12&amp;":"&amp;R12&amp;"
","")</f>
        <v/>
      </c>
    </row>
    <row r="13" spans="1:26" x14ac:dyDescent="0.35">
      <c r="A13" s="197"/>
      <c r="B13" s="288"/>
      <c r="C13" s="108" t="s">
        <v>288</v>
      </c>
      <c r="D13" s="108" t="s">
        <v>289</v>
      </c>
      <c r="E13" s="266"/>
      <c r="F13" s="260"/>
      <c r="G13" s="260"/>
      <c r="H13" s="260"/>
      <c r="I13" s="296"/>
      <c r="J13" s="296"/>
      <c r="K13" s="296"/>
      <c r="L13" s="296"/>
      <c r="M13" s="296"/>
      <c r="N13" s="266"/>
      <c r="O13" s="187"/>
      <c r="P13" s="278"/>
      <c r="Q13" s="250"/>
      <c r="R13" s="250"/>
      <c r="S13" s="293"/>
      <c r="V13" s="238"/>
    </row>
    <row r="14" spans="1:26" x14ac:dyDescent="0.35">
      <c r="A14" s="197"/>
      <c r="B14" s="288"/>
      <c r="C14" s="108" t="s">
        <v>290</v>
      </c>
      <c r="D14" s="108" t="s">
        <v>289</v>
      </c>
      <c r="E14" s="266"/>
      <c r="F14" s="260"/>
      <c r="G14" s="260"/>
      <c r="H14" s="260"/>
      <c r="I14" s="296"/>
      <c r="J14" s="296"/>
      <c r="K14" s="296"/>
      <c r="L14" s="296"/>
      <c r="M14" s="296"/>
      <c r="N14" s="266"/>
      <c r="O14" s="187"/>
      <c r="P14" s="278"/>
      <c r="Q14" s="250"/>
      <c r="R14" s="250"/>
      <c r="S14" s="293"/>
      <c r="V14" s="238"/>
    </row>
    <row r="15" spans="1:26" x14ac:dyDescent="0.35">
      <c r="A15" s="197"/>
      <c r="B15" s="288"/>
      <c r="C15" s="108" t="s">
        <v>291</v>
      </c>
      <c r="D15" s="108" t="s">
        <v>289</v>
      </c>
      <c r="E15" s="266"/>
      <c r="F15" s="260"/>
      <c r="G15" s="260"/>
      <c r="H15" s="260"/>
      <c r="I15" s="296"/>
      <c r="J15" s="296"/>
      <c r="K15" s="296"/>
      <c r="L15" s="296"/>
      <c r="M15" s="296"/>
      <c r="N15" s="266"/>
      <c r="O15" s="187"/>
      <c r="P15" s="278"/>
      <c r="Q15" s="250"/>
      <c r="R15" s="250"/>
      <c r="S15" s="293"/>
      <c r="V15" s="238"/>
    </row>
    <row r="16" spans="1:26" ht="14.5" customHeight="1" x14ac:dyDescent="0.35">
      <c r="A16" s="197"/>
      <c r="B16" s="288"/>
      <c r="C16" s="108" t="s">
        <v>292</v>
      </c>
      <c r="D16" s="108" t="s">
        <v>281</v>
      </c>
      <c r="E16" s="266"/>
      <c r="F16" s="260"/>
      <c r="G16" s="260"/>
      <c r="H16" s="260"/>
      <c r="I16" s="296"/>
      <c r="J16" s="296"/>
      <c r="K16" s="296"/>
      <c r="L16" s="296"/>
      <c r="M16" s="296"/>
      <c r="N16" s="266"/>
      <c r="O16" s="187"/>
      <c r="P16" s="278"/>
      <c r="Q16" s="250"/>
      <c r="R16" s="250"/>
      <c r="S16" s="293"/>
      <c r="V16" s="238"/>
    </row>
    <row r="17" spans="1:26" x14ac:dyDescent="0.35">
      <c r="A17" s="197"/>
      <c r="B17" s="288"/>
      <c r="C17" s="108" t="s">
        <v>293</v>
      </c>
      <c r="D17" s="108" t="s">
        <v>281</v>
      </c>
      <c r="E17" s="266"/>
      <c r="F17" s="260"/>
      <c r="G17" s="260"/>
      <c r="H17" s="260"/>
      <c r="I17" s="296"/>
      <c r="J17" s="296"/>
      <c r="K17" s="296"/>
      <c r="L17" s="296"/>
      <c r="M17" s="296"/>
      <c r="N17" s="266"/>
      <c r="O17" s="187"/>
      <c r="P17" s="278"/>
      <c r="Q17" s="250"/>
      <c r="R17" s="250"/>
      <c r="S17" s="293"/>
      <c r="V17" s="238"/>
    </row>
    <row r="18" spans="1:26" ht="14.5" customHeight="1" x14ac:dyDescent="0.35">
      <c r="A18" s="197"/>
      <c r="B18" s="288"/>
      <c r="C18" s="108" t="s">
        <v>294</v>
      </c>
      <c r="D18" s="108" t="s">
        <v>281</v>
      </c>
      <c r="E18" s="266"/>
      <c r="F18" s="260"/>
      <c r="G18" s="260"/>
      <c r="H18" s="260"/>
      <c r="I18" s="296"/>
      <c r="J18" s="296"/>
      <c r="K18" s="296"/>
      <c r="L18" s="296"/>
      <c r="M18" s="296"/>
      <c r="N18" s="266"/>
      <c r="O18" s="187"/>
      <c r="P18" s="278"/>
      <c r="Q18" s="250"/>
      <c r="R18" s="250"/>
      <c r="S18" s="293"/>
      <c r="V18" s="238"/>
    </row>
    <row r="19" spans="1:26" x14ac:dyDescent="0.35">
      <c r="A19" s="197"/>
      <c r="B19" s="288"/>
      <c r="C19" s="108" t="s">
        <v>295</v>
      </c>
      <c r="D19" s="108" t="s">
        <v>289</v>
      </c>
      <c r="E19" s="266"/>
      <c r="F19" s="260"/>
      <c r="G19" s="260"/>
      <c r="H19" s="260"/>
      <c r="I19" s="296"/>
      <c r="J19" s="296"/>
      <c r="K19" s="296"/>
      <c r="L19" s="296"/>
      <c r="M19" s="296"/>
      <c r="N19" s="266"/>
      <c r="O19" s="187"/>
      <c r="P19" s="278"/>
      <c r="Q19" s="250"/>
      <c r="R19" s="250"/>
      <c r="S19" s="293"/>
      <c r="V19" s="238"/>
    </row>
    <row r="20" spans="1:26" ht="29" x14ac:dyDescent="0.35">
      <c r="A20" s="197"/>
      <c r="B20" s="288"/>
      <c r="C20" s="108" t="s">
        <v>296</v>
      </c>
      <c r="D20" s="108" t="s">
        <v>289</v>
      </c>
      <c r="E20" s="266"/>
      <c r="F20" s="260"/>
      <c r="G20" s="260"/>
      <c r="H20" s="260"/>
      <c r="I20" s="296"/>
      <c r="J20" s="296"/>
      <c r="K20" s="296"/>
      <c r="L20" s="296"/>
      <c r="M20" s="296"/>
      <c r="N20" s="266"/>
      <c r="O20" s="187"/>
      <c r="P20" s="278"/>
      <c r="Q20" s="250"/>
      <c r="R20" s="250"/>
      <c r="S20" s="293"/>
      <c r="V20" s="238"/>
    </row>
    <row r="21" spans="1:26" ht="15" thickBot="1" x14ac:dyDescent="0.4">
      <c r="A21" s="198"/>
      <c r="B21" s="289"/>
      <c r="C21" s="121" t="s">
        <v>297</v>
      </c>
      <c r="D21" s="108" t="s">
        <v>281</v>
      </c>
      <c r="E21" s="267"/>
      <c r="F21" s="261"/>
      <c r="G21" s="261"/>
      <c r="H21" s="261"/>
      <c r="I21" s="297"/>
      <c r="J21" s="297"/>
      <c r="K21" s="297"/>
      <c r="L21" s="297"/>
      <c r="M21" s="297"/>
      <c r="N21" s="267"/>
      <c r="O21" s="247"/>
      <c r="P21" s="279"/>
      <c r="Q21" s="251"/>
      <c r="R21" s="251"/>
      <c r="S21" s="293"/>
      <c r="V21" s="252"/>
    </row>
    <row r="22" spans="1:26" ht="39" customHeight="1" x14ac:dyDescent="0.35">
      <c r="A22" s="199" t="s">
        <v>71</v>
      </c>
      <c r="B22" s="240" t="s">
        <v>96</v>
      </c>
      <c r="C22" s="119" t="s">
        <v>298</v>
      </c>
      <c r="D22" s="119" t="s">
        <v>281</v>
      </c>
      <c r="E22" s="265" t="s">
        <v>281</v>
      </c>
      <c r="F22" s="259">
        <f ca="1">COUNTIFS(INDIRECT("RAG!$C$"&amp;$V12&amp;":$BB$"&amp;$V12),F$11,RAG!$C$3:$BB$3,$B22)</f>
        <v>1</v>
      </c>
      <c r="G22" s="259">
        <f ca="1">COUNTIFS(INDIRECT("RAG!$C$"&amp;$V12&amp;":$BB$"&amp;$V12),G$11,RAG!$C$3:$BB$3,$B22)</f>
        <v>1</v>
      </c>
      <c r="H22" s="259">
        <f ca="1">COUNTIFS(INDIRECT("RAG!$C$"&amp;$V12&amp;":$BB$"&amp;$V12),H$11,RAG!$C$3:$BB$3,$B22)</f>
        <v>0</v>
      </c>
      <c r="I22" s="295" t="s">
        <v>282</v>
      </c>
      <c r="J22" s="265" t="s">
        <v>335</v>
      </c>
      <c r="K22" s="265" t="s">
        <v>299</v>
      </c>
      <c r="L22" s="265" t="s">
        <v>285</v>
      </c>
      <c r="M22" s="265" t="s">
        <v>286</v>
      </c>
      <c r="N22" s="231" t="s">
        <v>261</v>
      </c>
      <c r="O22" s="246" t="s">
        <v>419</v>
      </c>
      <c r="P22" s="277" t="s">
        <v>289</v>
      </c>
      <c r="Q22" s="249"/>
      <c r="R22" s="249"/>
      <c r="S22" s="293"/>
      <c r="V22" s="237"/>
      <c r="Z22" t="str">
        <f>IF(R22&gt;0,B22&amp;":"&amp;R22&amp;"
","")</f>
        <v/>
      </c>
    </row>
    <row r="23" spans="1:26" ht="79" customHeight="1" thickBot="1" x14ac:dyDescent="0.4">
      <c r="A23" s="200"/>
      <c r="B23" s="242"/>
      <c r="C23" s="121" t="s">
        <v>301</v>
      </c>
      <c r="D23" s="108" t="s">
        <v>289</v>
      </c>
      <c r="E23" s="267"/>
      <c r="F23" s="261"/>
      <c r="G23" s="261"/>
      <c r="H23" s="261"/>
      <c r="I23" s="296"/>
      <c r="J23" s="267"/>
      <c r="K23" s="267"/>
      <c r="L23" s="267"/>
      <c r="M23" s="267"/>
      <c r="N23" s="248"/>
      <c r="O23" s="247"/>
      <c r="P23" s="279"/>
      <c r="Q23" s="251"/>
      <c r="R23" s="251"/>
      <c r="S23" s="293"/>
      <c r="V23" s="252"/>
    </row>
    <row r="24" spans="1:26" ht="72.5" x14ac:dyDescent="0.35">
      <c r="A24" s="196" t="s">
        <v>72</v>
      </c>
      <c r="B24" s="240" t="s">
        <v>97</v>
      </c>
      <c r="C24" s="122" t="s">
        <v>302</v>
      </c>
      <c r="D24" s="119" t="s">
        <v>281</v>
      </c>
      <c r="E24" s="253" t="s">
        <v>281</v>
      </c>
      <c r="F24" s="240">
        <f ca="1">COUNTIFS(INDIRECT("RAG!$C$"&amp;$V12&amp;":$BB$"&amp;$V12),F$11,RAG!$C$3:$BB$3,$B24)</f>
        <v>0</v>
      </c>
      <c r="G24" s="240">
        <f ca="1">COUNTIFS(INDIRECT("RAG!$C$"&amp;$V12&amp;":$BB$"&amp;$V12),G$11,RAG!$C$3:$BB$3,$B24)</f>
        <v>1</v>
      </c>
      <c r="H24" s="240">
        <f ca="1">COUNTIFS(INDIRECT("RAG!$C$"&amp;$V12&amp;":$BB$"&amp;$V12),H$11,RAG!$C$3:$BB$3,$B24)</f>
        <v>5</v>
      </c>
      <c r="I24" s="231" t="s">
        <v>282</v>
      </c>
      <c r="J24" s="231" t="s">
        <v>335</v>
      </c>
      <c r="K24" s="231" t="s">
        <v>284</v>
      </c>
      <c r="L24" s="231" t="s">
        <v>285</v>
      </c>
      <c r="M24" s="231" t="s">
        <v>286</v>
      </c>
      <c r="N24" s="231" t="s">
        <v>287</v>
      </c>
      <c r="O24" s="246" t="s">
        <v>702</v>
      </c>
      <c r="P24" s="277" t="s">
        <v>289</v>
      </c>
      <c r="Q24" s="249"/>
      <c r="R24" s="249"/>
      <c r="S24" s="293"/>
      <c r="V24" s="237"/>
      <c r="Z24" t="str">
        <f>IF(R24&gt;0,B24&amp;":"&amp;R24&amp;"
","")</f>
        <v/>
      </c>
    </row>
    <row r="25" spans="1:26" x14ac:dyDescent="0.35">
      <c r="A25" s="197"/>
      <c r="B25" s="241"/>
      <c r="C25" s="81" t="s">
        <v>303</v>
      </c>
      <c r="D25" s="108" t="s">
        <v>289</v>
      </c>
      <c r="E25" s="254"/>
      <c r="F25" s="241"/>
      <c r="G25" s="241"/>
      <c r="H25" s="241"/>
      <c r="I25" s="232"/>
      <c r="J25" s="232"/>
      <c r="K25" s="232"/>
      <c r="L25" s="232"/>
      <c r="M25" s="232"/>
      <c r="N25" s="232"/>
      <c r="O25" s="187"/>
      <c r="P25" s="278"/>
      <c r="Q25" s="250"/>
      <c r="R25" s="250"/>
      <c r="S25" s="293"/>
      <c r="V25" s="238"/>
    </row>
    <row r="26" spans="1:26" x14ac:dyDescent="0.35">
      <c r="A26" s="197"/>
      <c r="B26" s="241"/>
      <c r="C26" s="81" t="s">
        <v>304</v>
      </c>
      <c r="D26" s="108" t="s">
        <v>281</v>
      </c>
      <c r="E26" s="254"/>
      <c r="F26" s="241"/>
      <c r="G26" s="241"/>
      <c r="H26" s="241"/>
      <c r="I26" s="232"/>
      <c r="J26" s="232"/>
      <c r="K26" s="232"/>
      <c r="L26" s="232"/>
      <c r="M26" s="232"/>
      <c r="N26" s="232"/>
      <c r="O26" s="187"/>
      <c r="P26" s="278"/>
      <c r="Q26" s="250"/>
      <c r="R26" s="250"/>
      <c r="S26" s="293"/>
      <c r="V26" s="238"/>
    </row>
    <row r="27" spans="1:26" x14ac:dyDescent="0.35">
      <c r="A27" s="197"/>
      <c r="B27" s="241"/>
      <c r="C27" s="81" t="s">
        <v>305</v>
      </c>
      <c r="D27" s="108" t="s">
        <v>289</v>
      </c>
      <c r="E27" s="254"/>
      <c r="F27" s="241"/>
      <c r="G27" s="241"/>
      <c r="H27" s="241"/>
      <c r="I27" s="232"/>
      <c r="J27" s="232"/>
      <c r="K27" s="232"/>
      <c r="L27" s="232"/>
      <c r="M27" s="232"/>
      <c r="N27" s="232"/>
      <c r="O27" s="187"/>
      <c r="P27" s="278"/>
      <c r="Q27" s="250"/>
      <c r="R27" s="250"/>
      <c r="S27" s="293"/>
      <c r="V27" s="238"/>
    </row>
    <row r="28" spans="1:26" x14ac:dyDescent="0.35">
      <c r="A28" s="197"/>
      <c r="B28" s="241"/>
      <c r="C28" s="81" t="s">
        <v>306</v>
      </c>
      <c r="D28" s="108" t="s">
        <v>289</v>
      </c>
      <c r="E28" s="254"/>
      <c r="F28" s="241"/>
      <c r="G28" s="241"/>
      <c r="H28" s="241"/>
      <c r="I28" s="232"/>
      <c r="J28" s="232"/>
      <c r="K28" s="232"/>
      <c r="L28" s="232"/>
      <c r="M28" s="232"/>
      <c r="N28" s="232"/>
      <c r="O28" s="187"/>
      <c r="P28" s="278"/>
      <c r="Q28" s="250"/>
      <c r="R28" s="250"/>
      <c r="S28" s="293"/>
      <c r="V28" s="238"/>
    </row>
    <row r="29" spans="1:26" ht="29.15" customHeight="1" x14ac:dyDescent="0.35">
      <c r="A29" s="197"/>
      <c r="B29" s="241"/>
      <c r="C29" s="81" t="s">
        <v>307</v>
      </c>
      <c r="D29" s="108" t="s">
        <v>289</v>
      </c>
      <c r="E29" s="254"/>
      <c r="F29" s="241"/>
      <c r="G29" s="241"/>
      <c r="H29" s="241"/>
      <c r="I29" s="232"/>
      <c r="J29" s="232"/>
      <c r="K29" s="232"/>
      <c r="L29" s="232"/>
      <c r="M29" s="232"/>
      <c r="N29" s="232"/>
      <c r="O29" s="187"/>
      <c r="P29" s="278"/>
      <c r="Q29" s="250"/>
      <c r="R29" s="250"/>
      <c r="S29" s="293"/>
      <c r="V29" s="238"/>
    </row>
    <row r="30" spans="1:26" x14ac:dyDescent="0.35">
      <c r="A30" s="197"/>
      <c r="B30" s="241"/>
      <c r="C30" s="81" t="s">
        <v>308</v>
      </c>
      <c r="D30" s="108" t="s">
        <v>289</v>
      </c>
      <c r="E30" s="254"/>
      <c r="F30" s="241"/>
      <c r="G30" s="241"/>
      <c r="H30" s="241"/>
      <c r="I30" s="232"/>
      <c r="J30" s="232"/>
      <c r="K30" s="232"/>
      <c r="L30" s="232"/>
      <c r="M30" s="232"/>
      <c r="N30" s="232"/>
      <c r="O30" s="187"/>
      <c r="P30" s="278"/>
      <c r="Q30" s="250"/>
      <c r="R30" s="250"/>
      <c r="S30" s="293"/>
      <c r="V30" s="238"/>
    </row>
    <row r="31" spans="1:26" ht="29.5" thickBot="1" x14ac:dyDescent="0.4">
      <c r="A31" s="198"/>
      <c r="B31" s="242"/>
      <c r="C31" s="123" t="s">
        <v>309</v>
      </c>
      <c r="D31" s="108" t="s">
        <v>289</v>
      </c>
      <c r="E31" s="255"/>
      <c r="F31" s="242"/>
      <c r="G31" s="242"/>
      <c r="H31" s="242"/>
      <c r="I31" s="248"/>
      <c r="J31" s="248"/>
      <c r="K31" s="248"/>
      <c r="L31" s="248"/>
      <c r="M31" s="248"/>
      <c r="N31" s="248"/>
      <c r="O31" s="247"/>
      <c r="P31" s="279"/>
      <c r="Q31" s="251"/>
      <c r="R31" s="251"/>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1</v>
      </c>
      <c r="H32" s="240">
        <f ca="1">COUNTIFS(INDIRECT("RAG!$C$"&amp;$V12&amp;":$BB$"&amp;$V12),H$11,RAG!$C$3:$BB$3,$B32)</f>
        <v>3</v>
      </c>
      <c r="I32" s="231" t="s">
        <v>282</v>
      </c>
      <c r="J32" s="231" t="s">
        <v>335</v>
      </c>
      <c r="K32" s="231" t="s">
        <v>284</v>
      </c>
      <c r="L32" s="231" t="s">
        <v>285</v>
      </c>
      <c r="M32" s="231" t="s">
        <v>286</v>
      </c>
      <c r="N32" s="231" t="s">
        <v>261</v>
      </c>
      <c r="O32" s="246" t="s">
        <v>420</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32"/>
      <c r="J33" s="232"/>
      <c r="K33" s="232"/>
      <c r="L33" s="232"/>
      <c r="M33" s="232"/>
      <c r="N33" s="232"/>
      <c r="O33" s="187"/>
      <c r="P33" s="278"/>
      <c r="Q33" s="235"/>
      <c r="R33" s="235"/>
      <c r="S33" s="293"/>
      <c r="V33" s="238"/>
    </row>
    <row r="34" spans="1:26" x14ac:dyDescent="0.35">
      <c r="A34" s="197"/>
      <c r="B34" s="241"/>
      <c r="C34" s="125" t="s">
        <v>314</v>
      </c>
      <c r="D34" s="108" t="s">
        <v>281</v>
      </c>
      <c r="E34" s="254"/>
      <c r="F34" s="241"/>
      <c r="G34" s="241"/>
      <c r="H34" s="241"/>
      <c r="I34" s="232"/>
      <c r="J34" s="232"/>
      <c r="K34" s="232"/>
      <c r="L34" s="232"/>
      <c r="M34" s="232"/>
      <c r="N34" s="232"/>
      <c r="O34" s="187"/>
      <c r="P34" s="278"/>
      <c r="Q34" s="235"/>
      <c r="R34" s="235"/>
      <c r="S34" s="293"/>
      <c r="V34" s="238"/>
    </row>
    <row r="35" spans="1:26" ht="30" customHeight="1" x14ac:dyDescent="0.35">
      <c r="A35" s="197"/>
      <c r="B35" s="241"/>
      <c r="C35" s="125" t="s">
        <v>315</v>
      </c>
      <c r="D35" s="108" t="s">
        <v>289</v>
      </c>
      <c r="E35" s="254"/>
      <c r="F35" s="241"/>
      <c r="G35" s="241"/>
      <c r="H35" s="241"/>
      <c r="I35" s="232"/>
      <c r="J35" s="232"/>
      <c r="K35" s="232"/>
      <c r="L35" s="232"/>
      <c r="M35" s="232"/>
      <c r="N35" s="232"/>
      <c r="O35" s="187"/>
      <c r="P35" s="278"/>
      <c r="Q35" s="235"/>
      <c r="R35" s="235"/>
      <c r="S35" s="293"/>
      <c r="V35" s="238"/>
    </row>
    <row r="36" spans="1:26" x14ac:dyDescent="0.35">
      <c r="A36" s="197"/>
      <c r="B36" s="241"/>
      <c r="C36" s="125" t="s">
        <v>316</v>
      </c>
      <c r="D36" s="108" t="s">
        <v>281</v>
      </c>
      <c r="E36" s="254"/>
      <c r="F36" s="241"/>
      <c r="G36" s="241"/>
      <c r="H36" s="241"/>
      <c r="I36" s="232"/>
      <c r="J36" s="232"/>
      <c r="K36" s="232"/>
      <c r="L36" s="232"/>
      <c r="M36" s="232"/>
      <c r="N36" s="232"/>
      <c r="O36" s="187"/>
      <c r="P36" s="278"/>
      <c r="Q36" s="235"/>
      <c r="R36" s="235"/>
      <c r="S36" s="293"/>
      <c r="V36" s="238"/>
    </row>
    <row r="37" spans="1:26" x14ac:dyDescent="0.35">
      <c r="A37" s="197"/>
      <c r="B37" s="241"/>
      <c r="C37" s="125" t="s">
        <v>317</v>
      </c>
      <c r="D37" s="108" t="s">
        <v>289</v>
      </c>
      <c r="E37" s="254"/>
      <c r="F37" s="241"/>
      <c r="G37" s="241"/>
      <c r="H37" s="241"/>
      <c r="I37" s="232"/>
      <c r="J37" s="232"/>
      <c r="K37" s="232"/>
      <c r="L37" s="232"/>
      <c r="M37" s="232"/>
      <c r="N37" s="232"/>
      <c r="O37" s="187"/>
      <c r="P37" s="278"/>
      <c r="Q37" s="235"/>
      <c r="R37" s="235"/>
      <c r="S37" s="293"/>
      <c r="V37" s="238"/>
    </row>
    <row r="38" spans="1:26" x14ac:dyDescent="0.35">
      <c r="A38" s="197"/>
      <c r="B38" s="241"/>
      <c r="C38" s="125" t="s">
        <v>318</v>
      </c>
      <c r="D38" s="108" t="s">
        <v>289</v>
      </c>
      <c r="E38" s="254"/>
      <c r="F38" s="241"/>
      <c r="G38" s="241"/>
      <c r="H38" s="241"/>
      <c r="I38" s="232"/>
      <c r="J38" s="232"/>
      <c r="K38" s="232"/>
      <c r="L38" s="232"/>
      <c r="M38" s="232"/>
      <c r="N38" s="232"/>
      <c r="O38" s="187"/>
      <c r="P38" s="278"/>
      <c r="Q38" s="235"/>
      <c r="R38" s="235"/>
      <c r="S38" s="293"/>
      <c r="V38" s="238"/>
    </row>
    <row r="39" spans="1:26" ht="15" thickBot="1" x14ac:dyDescent="0.4">
      <c r="A39" s="198"/>
      <c r="B39" s="242"/>
      <c r="C39" s="126" t="s">
        <v>319</v>
      </c>
      <c r="D39" s="108" t="s">
        <v>289</v>
      </c>
      <c r="E39" s="255"/>
      <c r="F39" s="242"/>
      <c r="G39" s="242"/>
      <c r="H39" s="242"/>
      <c r="I39" s="248"/>
      <c r="J39" s="248"/>
      <c r="K39" s="248"/>
      <c r="L39" s="248"/>
      <c r="M39" s="248"/>
      <c r="N39" s="248"/>
      <c r="O39" s="247"/>
      <c r="P39" s="279"/>
      <c r="Q39" s="258"/>
      <c r="R39" s="258"/>
      <c r="S39" s="293"/>
      <c r="V39" s="252"/>
    </row>
    <row r="40" spans="1:26" x14ac:dyDescent="0.35">
      <c r="A40" s="196" t="s">
        <v>77</v>
      </c>
      <c r="B40" s="240" t="s">
        <v>99</v>
      </c>
      <c r="C40" s="122" t="s">
        <v>320</v>
      </c>
      <c r="D40" s="119" t="s">
        <v>281</v>
      </c>
      <c r="E40" s="253" t="s">
        <v>281</v>
      </c>
      <c r="F40" s="240">
        <f ca="1">COUNTIFS(INDIRECT("RAG!$C$"&amp;$V12&amp;":$BB$"&amp;$V12),F$11,RAG!$C$3:$BB$3,$B40)</f>
        <v>0</v>
      </c>
      <c r="G40" s="240">
        <f ca="1">COUNTIFS(INDIRECT("RAG!$C$"&amp;$V12&amp;":$BB$"&amp;$V12),G$11,RAG!$C$3:$BB$3,$B40)</f>
        <v>0</v>
      </c>
      <c r="H40" s="240">
        <f ca="1">COUNTIFS(INDIRECT("RAG!$C$"&amp;$V12&amp;":$BB$"&amp;$V12),H$11,RAG!$C$3:$BB$3,$B40)</f>
        <v>2</v>
      </c>
      <c r="I40" s="231" t="s">
        <v>282</v>
      </c>
      <c r="J40" s="231" t="s">
        <v>335</v>
      </c>
      <c r="K40" s="231" t="s">
        <v>321</v>
      </c>
      <c r="L40" s="231" t="s">
        <v>285</v>
      </c>
      <c r="M40" s="231" t="s">
        <v>286</v>
      </c>
      <c r="N40" s="231" t="s">
        <v>287</v>
      </c>
      <c r="O40" s="246" t="s">
        <v>864</v>
      </c>
      <c r="P40" s="231" t="s">
        <v>281</v>
      </c>
      <c r="Q40" s="234"/>
      <c r="R40" s="234"/>
      <c r="S40" s="293"/>
      <c r="V40" s="237"/>
      <c r="Z40" t="str">
        <f>IF(R40&gt;0,B40&amp;":"&amp;R40&amp;"
","")</f>
        <v/>
      </c>
    </row>
    <row r="41" spans="1:26" ht="29" x14ac:dyDescent="0.35">
      <c r="A41" s="197"/>
      <c r="B41" s="241"/>
      <c r="C41" s="81" t="s">
        <v>322</v>
      </c>
      <c r="D41" s="108" t="s">
        <v>289</v>
      </c>
      <c r="E41" s="254"/>
      <c r="F41" s="241"/>
      <c r="G41" s="241"/>
      <c r="H41" s="241"/>
      <c r="I41" s="232"/>
      <c r="J41" s="232"/>
      <c r="K41" s="232"/>
      <c r="L41" s="232"/>
      <c r="M41" s="232"/>
      <c r="N41" s="232"/>
      <c r="O41" s="187"/>
      <c r="P41" s="232"/>
      <c r="Q41" s="235"/>
      <c r="R41" s="235"/>
      <c r="S41" s="293"/>
      <c r="V41" s="238"/>
    </row>
    <row r="42" spans="1:26" x14ac:dyDescent="0.35">
      <c r="A42" s="197"/>
      <c r="B42" s="241"/>
      <c r="C42" s="81" t="s">
        <v>323</v>
      </c>
      <c r="D42" s="108" t="s">
        <v>281</v>
      </c>
      <c r="E42" s="254"/>
      <c r="F42" s="241"/>
      <c r="G42" s="241"/>
      <c r="H42" s="241"/>
      <c r="I42" s="232"/>
      <c r="J42" s="232"/>
      <c r="K42" s="232"/>
      <c r="L42" s="232"/>
      <c r="M42" s="232"/>
      <c r="N42" s="232"/>
      <c r="O42" s="187"/>
      <c r="P42" s="232"/>
      <c r="Q42" s="235"/>
      <c r="R42" s="235"/>
      <c r="S42" s="293"/>
      <c r="V42" s="238"/>
    </row>
    <row r="43" spans="1:26" ht="29" x14ac:dyDescent="0.35">
      <c r="A43" s="197"/>
      <c r="B43" s="241"/>
      <c r="C43" s="81" t="s">
        <v>324</v>
      </c>
      <c r="D43" s="108" t="s">
        <v>289</v>
      </c>
      <c r="E43" s="254"/>
      <c r="F43" s="241"/>
      <c r="G43" s="241"/>
      <c r="H43" s="241"/>
      <c r="I43" s="232"/>
      <c r="J43" s="232"/>
      <c r="K43" s="232"/>
      <c r="L43" s="232"/>
      <c r="M43" s="232"/>
      <c r="N43" s="232"/>
      <c r="O43" s="187"/>
      <c r="P43" s="232"/>
      <c r="Q43" s="235"/>
      <c r="R43" s="235"/>
      <c r="S43" s="293"/>
      <c r="V43" s="238"/>
    </row>
    <row r="44" spans="1:26" ht="43.5" x14ac:dyDescent="0.35">
      <c r="A44" s="197"/>
      <c r="B44" s="241"/>
      <c r="C44" s="81" t="s">
        <v>325</v>
      </c>
      <c r="D44" s="108" t="s">
        <v>289</v>
      </c>
      <c r="E44" s="254"/>
      <c r="F44" s="241"/>
      <c r="G44" s="241"/>
      <c r="H44" s="241"/>
      <c r="I44" s="232"/>
      <c r="J44" s="232"/>
      <c r="K44" s="232"/>
      <c r="L44" s="232"/>
      <c r="M44" s="232"/>
      <c r="N44" s="232"/>
      <c r="O44" s="187"/>
      <c r="P44" s="232"/>
      <c r="Q44" s="235"/>
      <c r="R44" s="235"/>
      <c r="S44" s="293"/>
      <c r="V44" s="238"/>
    </row>
    <row r="45" spans="1:26" ht="29.5" thickBot="1" x14ac:dyDescent="0.4">
      <c r="A45" s="198"/>
      <c r="B45" s="242"/>
      <c r="C45" s="123" t="s">
        <v>326</v>
      </c>
      <c r="D45" s="108" t="s">
        <v>289</v>
      </c>
      <c r="E45" s="255"/>
      <c r="F45" s="242"/>
      <c r="G45" s="242"/>
      <c r="H45" s="242"/>
      <c r="I45" s="248"/>
      <c r="J45" s="248"/>
      <c r="K45" s="248"/>
      <c r="L45" s="248"/>
      <c r="M45" s="248"/>
      <c r="N45" s="248"/>
      <c r="O45" s="247"/>
      <c r="P45" s="248"/>
      <c r="Q45" s="258"/>
      <c r="R45" s="258"/>
      <c r="S45" s="293"/>
      <c r="V45" s="252"/>
    </row>
    <row r="46" spans="1:26" ht="29" x14ac:dyDescent="0.35">
      <c r="A46" s="196" t="s">
        <v>80</v>
      </c>
      <c r="B46" s="240" t="s">
        <v>100</v>
      </c>
      <c r="C46" s="122" t="s">
        <v>327</v>
      </c>
      <c r="D46" s="119" t="s">
        <v>281</v>
      </c>
      <c r="E46" s="253" t="s">
        <v>281</v>
      </c>
      <c r="F46" s="240">
        <f ca="1">COUNTIFS(INDIRECT("RAG!$C$"&amp;$V12&amp;":$BB$"&amp;$V12),F$11,RAG!$C$3:$BB$3,$B46)</f>
        <v>1</v>
      </c>
      <c r="G46" s="240">
        <f ca="1">COUNTIFS(INDIRECT("RAG!$C$"&amp;$V12&amp;":$BB$"&amp;$V12),G$11,RAG!$C$3:$BB$3,$B46)</f>
        <v>0</v>
      </c>
      <c r="H46" s="240">
        <f ca="1">COUNTIFS(INDIRECT("RAG!$C$"&amp;$V12&amp;":$BB$"&amp;$V12),H$11,RAG!$C$3:$BB$3,$B46)</f>
        <v>6</v>
      </c>
      <c r="I46" s="231" t="s">
        <v>282</v>
      </c>
      <c r="J46" s="231" t="s">
        <v>335</v>
      </c>
      <c r="K46" s="231" t="s">
        <v>284</v>
      </c>
      <c r="L46" s="231" t="s">
        <v>285</v>
      </c>
      <c r="M46" s="231" t="s">
        <v>286</v>
      </c>
      <c r="N46" s="231" t="s">
        <v>287</v>
      </c>
      <c r="O46" s="246" t="s">
        <v>541</v>
      </c>
      <c r="P46" s="277" t="s">
        <v>289</v>
      </c>
      <c r="Q46" s="234"/>
      <c r="R46" s="234"/>
      <c r="S46" s="293"/>
      <c r="V46" s="237"/>
      <c r="Z46" t="str">
        <f>IF(R46&gt;0,B46&amp;":"&amp;R46&amp;"
","")</f>
        <v/>
      </c>
    </row>
    <row r="47" spans="1:26" ht="30" customHeight="1" x14ac:dyDescent="0.35">
      <c r="A47" s="197"/>
      <c r="B47" s="241"/>
      <c r="C47" s="81" t="s">
        <v>328</v>
      </c>
      <c r="D47" s="108" t="s">
        <v>281</v>
      </c>
      <c r="E47" s="254"/>
      <c r="F47" s="241"/>
      <c r="G47" s="241"/>
      <c r="H47" s="241"/>
      <c r="I47" s="232"/>
      <c r="J47" s="232"/>
      <c r="K47" s="232"/>
      <c r="L47" s="232"/>
      <c r="M47" s="232"/>
      <c r="N47" s="232"/>
      <c r="O47" s="187"/>
      <c r="P47" s="278"/>
      <c r="Q47" s="235"/>
      <c r="R47" s="235"/>
      <c r="S47" s="293"/>
      <c r="V47" s="238"/>
    </row>
    <row r="48" spans="1:26" x14ac:dyDescent="0.35">
      <c r="A48" s="197"/>
      <c r="B48" s="241"/>
      <c r="C48" s="81" t="s">
        <v>329</v>
      </c>
      <c r="D48" s="108" t="s">
        <v>281</v>
      </c>
      <c r="E48" s="254"/>
      <c r="F48" s="241"/>
      <c r="G48" s="241"/>
      <c r="H48" s="241"/>
      <c r="I48" s="232"/>
      <c r="J48" s="232"/>
      <c r="K48" s="232"/>
      <c r="L48" s="232"/>
      <c r="M48" s="232"/>
      <c r="N48" s="232"/>
      <c r="O48" s="187"/>
      <c r="P48" s="278"/>
      <c r="Q48" s="235"/>
      <c r="R48" s="235"/>
      <c r="S48" s="293"/>
      <c r="V48" s="238"/>
    </row>
    <row r="49" spans="1:26" ht="14.5" customHeight="1" x14ac:dyDescent="0.35">
      <c r="A49" s="197"/>
      <c r="B49" s="241"/>
      <c r="C49" s="81" t="s">
        <v>330</v>
      </c>
      <c r="D49" s="108" t="s">
        <v>289</v>
      </c>
      <c r="E49" s="254"/>
      <c r="F49" s="241"/>
      <c r="G49" s="241"/>
      <c r="H49" s="241"/>
      <c r="I49" s="232"/>
      <c r="J49" s="232"/>
      <c r="K49" s="232"/>
      <c r="L49" s="232"/>
      <c r="M49" s="232"/>
      <c r="N49" s="232"/>
      <c r="O49" s="187"/>
      <c r="P49" s="278"/>
      <c r="Q49" s="235"/>
      <c r="R49" s="235"/>
      <c r="S49" s="293"/>
      <c r="V49" s="238"/>
    </row>
    <row r="50" spans="1:26" ht="104.15" customHeight="1" thickBot="1" x14ac:dyDescent="0.4">
      <c r="A50" s="198"/>
      <c r="B50" s="242"/>
      <c r="C50" s="123" t="s">
        <v>331</v>
      </c>
      <c r="D50" s="108" t="s">
        <v>289</v>
      </c>
      <c r="E50" s="255"/>
      <c r="F50" s="242"/>
      <c r="G50" s="242"/>
      <c r="H50" s="242"/>
      <c r="I50" s="248"/>
      <c r="J50" s="248"/>
      <c r="K50" s="248"/>
      <c r="L50" s="248"/>
      <c r="M50" s="248"/>
      <c r="N50" s="248"/>
      <c r="O50" s="247"/>
      <c r="P50" s="279"/>
      <c r="Q50" s="258"/>
      <c r="R50" s="258"/>
      <c r="S50" s="293"/>
      <c r="V50" s="252"/>
    </row>
    <row r="51" spans="1:26" ht="43.5" customHeight="1" x14ac:dyDescent="0.35">
      <c r="A51" s="196" t="s">
        <v>81</v>
      </c>
      <c r="B51" s="240" t="s">
        <v>101</v>
      </c>
      <c r="C51" s="122" t="s">
        <v>332</v>
      </c>
      <c r="D51" s="119" t="s">
        <v>281</v>
      </c>
      <c r="E51" s="253" t="s">
        <v>281</v>
      </c>
      <c r="F51" s="240">
        <f ca="1">COUNTIFS(INDIRECT("RAG!$C$"&amp;$V12&amp;":$BB$"&amp;$V12),F$11,RAG!$C$3:$BB$3,$B51)</f>
        <v>0</v>
      </c>
      <c r="G51" s="240">
        <f ca="1">COUNTIFS(INDIRECT("RAG!$C$"&amp;$V12&amp;":$BB$"&amp;$V12),G$11,RAG!$C$3:$BB$3,$B51)</f>
        <v>0</v>
      </c>
      <c r="H51" s="240">
        <f ca="1">COUNTIFS(INDIRECT("RAG!$C$"&amp;$V12&amp;":$BB$"&amp;$V12),H$11,RAG!$C$3:$BB$3,$B51)</f>
        <v>4</v>
      </c>
      <c r="I51" s="265" t="s">
        <v>231</v>
      </c>
      <c r="J51" s="265" t="s">
        <v>231</v>
      </c>
      <c r="K51" s="265" t="s">
        <v>231</v>
      </c>
      <c r="L51" s="265" t="s">
        <v>231</v>
      </c>
      <c r="M51" s="265" t="s">
        <v>231</v>
      </c>
      <c r="N51" s="265" t="s">
        <v>262</v>
      </c>
      <c r="O51" s="262" t="s">
        <v>865</v>
      </c>
      <c r="P51" s="265" t="s">
        <v>289</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110" customHeight="1" thickBot="1" x14ac:dyDescent="0.4">
      <c r="A52" s="198"/>
      <c r="B52" s="242"/>
      <c r="C52" s="123" t="s">
        <v>333</v>
      </c>
      <c r="D52" s="108" t="s">
        <v>281</v>
      </c>
      <c r="E52" s="255"/>
      <c r="F52" s="242"/>
      <c r="G52" s="242"/>
      <c r="H52" s="242"/>
      <c r="I52" s="267"/>
      <c r="J52" s="267"/>
      <c r="K52" s="267"/>
      <c r="L52" s="267"/>
      <c r="M52" s="267"/>
      <c r="N52" s="267"/>
      <c r="O52" s="264"/>
      <c r="P52" s="267"/>
      <c r="Q52" s="258"/>
      <c r="R52" s="258"/>
      <c r="S52" s="293"/>
      <c r="V52" s="252"/>
    </row>
    <row r="53" spans="1:26" ht="29" x14ac:dyDescent="0.35">
      <c r="A53" s="196" t="s">
        <v>83</v>
      </c>
      <c r="B53" s="240" t="s">
        <v>102</v>
      </c>
      <c r="C53" s="119" t="s">
        <v>334</v>
      </c>
      <c r="D53" s="119" t="s">
        <v>289</v>
      </c>
      <c r="E53" s="265" t="s">
        <v>281</v>
      </c>
      <c r="F53" s="259">
        <f ca="1">COUNTIFS(INDIRECT("RAG!$C$"&amp;$V12&amp;":$BB$"&amp;$V12),F$11,RAG!$C$3:$BB$3,$B53)</f>
        <v>0</v>
      </c>
      <c r="G53" s="259">
        <f ca="1">COUNTIFS(INDIRECT("RAG!$C$"&amp;$V12&amp;":$BB$"&amp;$V12),G$11,RAG!$C$3:$BB$3,$B53)</f>
        <v>0</v>
      </c>
      <c r="H53" s="259">
        <f ca="1">COUNTIFS(INDIRECT("RAG!$C$"&amp;$V12&amp;":$BB$"&amp;$V12),H$11,RAG!$C$3:$BB$3,$B53)</f>
        <v>1</v>
      </c>
      <c r="I53" s="231" t="s">
        <v>282</v>
      </c>
      <c r="J53" s="231" t="s">
        <v>335</v>
      </c>
      <c r="K53" s="231" t="s">
        <v>284</v>
      </c>
      <c r="L53" s="231" t="s">
        <v>381</v>
      </c>
      <c r="M53" s="231" t="s">
        <v>286</v>
      </c>
      <c r="N53" s="231" t="s">
        <v>261</v>
      </c>
      <c r="O53" s="246" t="s">
        <v>576</v>
      </c>
      <c r="P53" s="231" t="s">
        <v>289</v>
      </c>
      <c r="Q53" s="249"/>
      <c r="R53" s="234" t="s">
        <v>525</v>
      </c>
      <c r="S53" s="293"/>
      <c r="V53" s="237"/>
      <c r="Z53" t="str">
        <f>IF(R53&gt;0,B53&amp;":"&amp;R53&amp;"
","")</f>
        <v xml:space="preserve">IIA8:Local Plan Policy CN2: Energy Infrastructure requires electric vehicle charging to be provided on site, if car parking is proposed.
</v>
      </c>
    </row>
    <row r="54" spans="1:26" x14ac:dyDescent="0.35">
      <c r="A54" s="197"/>
      <c r="B54" s="241"/>
      <c r="C54" s="108" t="s">
        <v>336</v>
      </c>
      <c r="D54" s="108" t="s">
        <v>281</v>
      </c>
      <c r="E54" s="266"/>
      <c r="F54" s="260"/>
      <c r="G54" s="260"/>
      <c r="H54" s="260"/>
      <c r="I54" s="232"/>
      <c r="J54" s="232"/>
      <c r="K54" s="232"/>
      <c r="L54" s="232"/>
      <c r="M54" s="232"/>
      <c r="N54" s="232"/>
      <c r="O54" s="187"/>
      <c r="P54" s="232"/>
      <c r="Q54" s="250"/>
      <c r="R54" s="235"/>
      <c r="S54" s="293"/>
      <c r="V54" s="238"/>
    </row>
    <row r="55" spans="1:26" x14ac:dyDescent="0.35">
      <c r="A55" s="197"/>
      <c r="B55" s="241"/>
      <c r="C55" s="127" t="s">
        <v>337</v>
      </c>
      <c r="D55" s="108" t="s">
        <v>289</v>
      </c>
      <c r="E55" s="266"/>
      <c r="F55" s="260"/>
      <c r="G55" s="260"/>
      <c r="H55" s="260"/>
      <c r="I55" s="232"/>
      <c r="J55" s="232"/>
      <c r="K55" s="232"/>
      <c r="L55" s="232"/>
      <c r="M55" s="232"/>
      <c r="N55" s="232"/>
      <c r="O55" s="187"/>
      <c r="P55" s="232"/>
      <c r="Q55" s="250"/>
      <c r="R55" s="235"/>
      <c r="S55" s="293"/>
      <c r="V55" s="238"/>
    </row>
    <row r="56" spans="1:26" x14ac:dyDescent="0.35">
      <c r="A56" s="197"/>
      <c r="B56" s="241"/>
      <c r="C56" s="108" t="s">
        <v>338</v>
      </c>
      <c r="D56" s="108" t="s">
        <v>289</v>
      </c>
      <c r="E56" s="266"/>
      <c r="F56" s="260"/>
      <c r="G56" s="260"/>
      <c r="H56" s="260"/>
      <c r="I56" s="232"/>
      <c r="J56" s="232"/>
      <c r="K56" s="232"/>
      <c r="L56" s="232"/>
      <c r="M56" s="232"/>
      <c r="N56" s="232"/>
      <c r="O56" s="187"/>
      <c r="P56" s="232"/>
      <c r="Q56" s="250"/>
      <c r="R56" s="235"/>
      <c r="S56" s="293"/>
      <c r="V56" s="238"/>
    </row>
    <row r="57" spans="1:26" ht="112" customHeight="1" thickBot="1" x14ac:dyDescent="0.4">
      <c r="A57" s="198"/>
      <c r="B57" s="242"/>
      <c r="C57" s="121" t="s">
        <v>339</v>
      </c>
      <c r="D57" s="108" t="s">
        <v>281</v>
      </c>
      <c r="E57" s="267"/>
      <c r="F57" s="261"/>
      <c r="G57" s="261"/>
      <c r="H57" s="261"/>
      <c r="I57" s="248"/>
      <c r="J57" s="248"/>
      <c r="K57" s="248"/>
      <c r="L57" s="248"/>
      <c r="M57" s="248"/>
      <c r="N57" s="248"/>
      <c r="O57" s="247"/>
      <c r="P57" s="248"/>
      <c r="Q57" s="251"/>
      <c r="R57" s="258"/>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1</v>
      </c>
      <c r="H58" s="259">
        <f ca="1">COUNTIFS(INDIRECT("RAG!$C$"&amp;$V12&amp;":$BB$"&amp;$V12),H$11,RAG!$C$3:$BB$3,$B58)</f>
        <v>1</v>
      </c>
      <c r="I58" s="231" t="s">
        <v>282</v>
      </c>
      <c r="J58" s="231" t="s">
        <v>335</v>
      </c>
      <c r="K58" s="231" t="s">
        <v>284</v>
      </c>
      <c r="L58" s="231" t="s">
        <v>285</v>
      </c>
      <c r="M58" s="231" t="s">
        <v>286</v>
      </c>
      <c r="N58" s="265" t="s">
        <v>261</v>
      </c>
      <c r="O58" s="262" t="s">
        <v>830</v>
      </c>
      <c r="P58" s="265" t="s">
        <v>289</v>
      </c>
      <c r="Q58" s="304"/>
      <c r="R58" s="234" t="s">
        <v>524</v>
      </c>
      <c r="S58" s="293"/>
      <c r="V58" s="237"/>
      <c r="Z58" t="str">
        <f>IF(R58&gt;0,B58&amp;":"&amp;R58&amp;"
","")</f>
        <v xml:space="preserve">IIA9:Local Plan Policy CN4: Sustainable Drainage requires sites to incorporate natural flood risk solutions, such as SUDs.
</v>
      </c>
    </row>
    <row r="59" spans="1:26" ht="14.5" customHeight="1" x14ac:dyDescent="0.35">
      <c r="A59" s="197"/>
      <c r="B59" s="241"/>
      <c r="C59" s="109" t="s">
        <v>341</v>
      </c>
      <c r="D59" s="108" t="s">
        <v>289</v>
      </c>
      <c r="E59" s="266"/>
      <c r="F59" s="260"/>
      <c r="G59" s="260"/>
      <c r="H59" s="260"/>
      <c r="I59" s="232"/>
      <c r="J59" s="232"/>
      <c r="K59" s="232"/>
      <c r="L59" s="232"/>
      <c r="M59" s="232"/>
      <c r="N59" s="266"/>
      <c r="O59" s="263"/>
      <c r="P59" s="266"/>
      <c r="Q59" s="305"/>
      <c r="R59" s="235"/>
      <c r="S59" s="293"/>
      <c r="V59" s="238"/>
    </row>
    <row r="60" spans="1:26" ht="29.5" thickBot="1" x14ac:dyDescent="0.4">
      <c r="A60" s="198"/>
      <c r="B60" s="242"/>
      <c r="C60" s="129" t="s">
        <v>342</v>
      </c>
      <c r="D60" s="108" t="s">
        <v>289</v>
      </c>
      <c r="E60" s="267"/>
      <c r="F60" s="261"/>
      <c r="G60" s="261"/>
      <c r="H60" s="261"/>
      <c r="I60" s="248"/>
      <c r="J60" s="248"/>
      <c r="K60" s="248"/>
      <c r="L60" s="248"/>
      <c r="M60" s="248"/>
      <c r="N60" s="267"/>
      <c r="O60" s="264"/>
      <c r="P60" s="267"/>
      <c r="Q60" s="306"/>
      <c r="R60" s="258"/>
      <c r="S60" s="293"/>
      <c r="V60" s="252"/>
    </row>
    <row r="61" spans="1:26" ht="14.5" customHeight="1" x14ac:dyDescent="0.35">
      <c r="A61" s="196" t="s">
        <v>85</v>
      </c>
      <c r="B61" s="240" t="s">
        <v>104</v>
      </c>
      <c r="C61" s="119" t="s">
        <v>343</v>
      </c>
      <c r="D61" s="119" t="s">
        <v>281</v>
      </c>
      <c r="E61" s="265" t="s">
        <v>281</v>
      </c>
      <c r="F61" s="259">
        <f ca="1">COUNTIFS(INDIRECT("RAG!$C$"&amp;$V12&amp;":$BB$"&amp;$V12),F$11,RAG!$C$3:$BB$3,$B61)</f>
        <v>0</v>
      </c>
      <c r="G61" s="259">
        <f ca="1">COUNTIFS(INDIRECT("RAG!$C$"&amp;$V12&amp;":$BB$"&amp;$V12),G$11,RAG!$C$3:$BB$3,$B61)</f>
        <v>0</v>
      </c>
      <c r="H61" s="259">
        <f ca="1">COUNTIFS(INDIRECT("RAG!$C$"&amp;$V12&amp;":$BB$"&amp;$V12),H$11,RAG!$C$3:$BB$3,$B61)</f>
        <v>5</v>
      </c>
      <c r="I61" s="231" t="s">
        <v>282</v>
      </c>
      <c r="J61" s="231" t="s">
        <v>335</v>
      </c>
      <c r="K61" s="231" t="s">
        <v>284</v>
      </c>
      <c r="L61" s="231" t="s">
        <v>285</v>
      </c>
      <c r="M61" s="231" t="s">
        <v>286</v>
      </c>
      <c r="N61" s="231" t="s">
        <v>261</v>
      </c>
      <c r="O61" s="246" t="s">
        <v>667</v>
      </c>
      <c r="P61" s="231" t="s">
        <v>289</v>
      </c>
      <c r="Q61" s="271"/>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32"/>
      <c r="J62" s="232"/>
      <c r="K62" s="232"/>
      <c r="L62" s="232"/>
      <c r="M62" s="232"/>
      <c r="N62" s="232"/>
      <c r="O62" s="187"/>
      <c r="P62" s="232"/>
      <c r="Q62" s="272"/>
      <c r="R62" s="272"/>
      <c r="S62" s="293"/>
      <c r="V62" s="275"/>
    </row>
    <row r="63" spans="1:26" x14ac:dyDescent="0.35">
      <c r="A63" s="197"/>
      <c r="B63" s="241"/>
      <c r="C63" s="108" t="s">
        <v>345</v>
      </c>
      <c r="D63" s="108" t="s">
        <v>281</v>
      </c>
      <c r="E63" s="266"/>
      <c r="F63" s="260"/>
      <c r="G63" s="260"/>
      <c r="H63" s="260"/>
      <c r="I63" s="232"/>
      <c r="J63" s="232"/>
      <c r="K63" s="232"/>
      <c r="L63" s="232"/>
      <c r="M63" s="232"/>
      <c r="N63" s="232"/>
      <c r="O63" s="187"/>
      <c r="P63" s="232"/>
      <c r="Q63" s="272"/>
      <c r="R63" s="272"/>
      <c r="S63" s="293"/>
      <c r="V63" s="275"/>
    </row>
    <row r="64" spans="1:26" x14ac:dyDescent="0.35">
      <c r="A64" s="197"/>
      <c r="B64" s="241"/>
      <c r="C64" s="108" t="s">
        <v>346</v>
      </c>
      <c r="D64" s="108" t="s">
        <v>281</v>
      </c>
      <c r="E64" s="266"/>
      <c r="F64" s="260"/>
      <c r="G64" s="260"/>
      <c r="H64" s="260"/>
      <c r="I64" s="232"/>
      <c r="J64" s="232"/>
      <c r="K64" s="232"/>
      <c r="L64" s="232"/>
      <c r="M64" s="232"/>
      <c r="N64" s="232"/>
      <c r="O64" s="187"/>
      <c r="P64" s="232"/>
      <c r="Q64" s="272"/>
      <c r="R64" s="272"/>
      <c r="S64" s="293"/>
      <c r="V64" s="275"/>
    </row>
    <row r="65" spans="1:26" x14ac:dyDescent="0.35">
      <c r="A65" s="197"/>
      <c r="B65" s="241"/>
      <c r="C65" s="108" t="s">
        <v>347</v>
      </c>
      <c r="D65" s="108" t="s">
        <v>289</v>
      </c>
      <c r="E65" s="266"/>
      <c r="F65" s="260"/>
      <c r="G65" s="260"/>
      <c r="H65" s="260"/>
      <c r="I65" s="232"/>
      <c r="J65" s="232"/>
      <c r="K65" s="232"/>
      <c r="L65" s="232"/>
      <c r="M65" s="232"/>
      <c r="N65" s="232"/>
      <c r="O65" s="187"/>
      <c r="P65" s="232"/>
      <c r="Q65" s="272"/>
      <c r="R65" s="272"/>
      <c r="S65" s="293"/>
      <c r="V65" s="275"/>
    </row>
    <row r="66" spans="1:26" x14ac:dyDescent="0.35">
      <c r="A66" s="197"/>
      <c r="B66" s="241"/>
      <c r="C66" s="108" t="s">
        <v>348</v>
      </c>
      <c r="D66" s="108" t="s">
        <v>289</v>
      </c>
      <c r="E66" s="266"/>
      <c r="F66" s="260"/>
      <c r="G66" s="260"/>
      <c r="H66" s="260"/>
      <c r="I66" s="232"/>
      <c r="J66" s="232"/>
      <c r="K66" s="232"/>
      <c r="L66" s="232"/>
      <c r="M66" s="232"/>
      <c r="N66" s="232"/>
      <c r="O66" s="187"/>
      <c r="P66" s="232"/>
      <c r="Q66" s="272"/>
      <c r="R66" s="272"/>
      <c r="S66" s="293"/>
      <c r="V66" s="275"/>
    </row>
    <row r="67" spans="1:26" ht="29" x14ac:dyDescent="0.35">
      <c r="A67" s="197"/>
      <c r="B67" s="241"/>
      <c r="C67" s="108" t="s">
        <v>349</v>
      </c>
      <c r="D67" s="108" t="s">
        <v>289</v>
      </c>
      <c r="E67" s="266"/>
      <c r="F67" s="260"/>
      <c r="G67" s="260"/>
      <c r="H67" s="260"/>
      <c r="I67" s="232"/>
      <c r="J67" s="232"/>
      <c r="K67" s="232"/>
      <c r="L67" s="232"/>
      <c r="M67" s="232"/>
      <c r="N67" s="232"/>
      <c r="O67" s="187"/>
      <c r="P67" s="232"/>
      <c r="Q67" s="272"/>
      <c r="R67" s="272"/>
      <c r="S67" s="293"/>
      <c r="V67" s="275"/>
    </row>
    <row r="68" spans="1:26" ht="15" thickBot="1" x14ac:dyDescent="0.4">
      <c r="A68" s="198"/>
      <c r="B68" s="242"/>
      <c r="C68" s="121" t="s">
        <v>350</v>
      </c>
      <c r="D68" s="108" t="s">
        <v>281</v>
      </c>
      <c r="E68" s="267"/>
      <c r="F68" s="261"/>
      <c r="G68" s="261"/>
      <c r="H68" s="261"/>
      <c r="I68" s="248"/>
      <c r="J68" s="248"/>
      <c r="K68" s="248"/>
      <c r="L68" s="248"/>
      <c r="M68" s="248"/>
      <c r="N68" s="248"/>
      <c r="O68" s="247"/>
      <c r="P68" s="248"/>
      <c r="Q68" s="273"/>
      <c r="R68" s="273"/>
      <c r="S68" s="293"/>
      <c r="V68" s="276"/>
    </row>
    <row r="69" spans="1:26" ht="14.5" customHeight="1" x14ac:dyDescent="0.35">
      <c r="A69" s="196" t="s">
        <v>599</v>
      </c>
      <c r="B69" s="240" t="s">
        <v>105</v>
      </c>
      <c r="C69" s="124" t="s">
        <v>738</v>
      </c>
      <c r="D69" s="119" t="s">
        <v>281</v>
      </c>
      <c r="E69" s="265" t="s">
        <v>281</v>
      </c>
      <c r="F69" s="259">
        <f ca="1">COUNTIFS(INDIRECT("RAG!$C$"&amp;$V12&amp;":$BB$"&amp;$V12),F$11,RAG!$C$3:$BB$3,$B69)</f>
        <v>0</v>
      </c>
      <c r="G69" s="259">
        <f ca="1">COUNTIFS(INDIRECT("RAG!$C$"&amp;$V12&amp;":$BB$"&amp;$V12),G$11,RAG!$C$3:$BB$3,$B69)</f>
        <v>0</v>
      </c>
      <c r="H69" s="259">
        <f ca="1">COUNTIFS(INDIRECT("RAG!$C$"&amp;$V12&amp;":$BB$"&amp;$V12),H$11,RAG!$C$3:$BB$3,$B69)</f>
        <v>6</v>
      </c>
      <c r="I69" s="231" t="s">
        <v>282</v>
      </c>
      <c r="J69" s="231" t="s">
        <v>335</v>
      </c>
      <c r="K69" s="231" t="s">
        <v>284</v>
      </c>
      <c r="L69" s="231" t="s">
        <v>285</v>
      </c>
      <c r="M69" s="231" t="s">
        <v>286</v>
      </c>
      <c r="N69" s="231" t="s">
        <v>261</v>
      </c>
      <c r="O69" s="262" t="s">
        <v>561</v>
      </c>
      <c r="P69" s="231" t="s">
        <v>289</v>
      </c>
      <c r="Q69" s="249"/>
      <c r="R69" s="249"/>
      <c r="S69" s="292"/>
      <c r="V69" s="237"/>
      <c r="Z69" t="str">
        <f>IF(R69&gt;0,B69&amp;":"&amp;R69&amp;"
","")</f>
        <v/>
      </c>
    </row>
    <row r="70" spans="1:26" x14ac:dyDescent="0.35">
      <c r="A70" s="197"/>
      <c r="B70" s="241"/>
      <c r="C70" s="125" t="s">
        <v>352</v>
      </c>
      <c r="D70" s="108" t="s">
        <v>281</v>
      </c>
      <c r="E70" s="266"/>
      <c r="F70" s="260"/>
      <c r="G70" s="260"/>
      <c r="H70" s="260"/>
      <c r="I70" s="232"/>
      <c r="J70" s="232"/>
      <c r="K70" s="232"/>
      <c r="L70" s="232"/>
      <c r="M70" s="232"/>
      <c r="N70" s="232"/>
      <c r="O70" s="263"/>
      <c r="P70" s="232"/>
      <c r="Q70" s="250"/>
      <c r="R70" s="250"/>
      <c r="S70" s="292"/>
      <c r="V70" s="238"/>
    </row>
    <row r="71" spans="1:26" ht="29" x14ac:dyDescent="0.35">
      <c r="A71" s="197"/>
      <c r="B71" s="241"/>
      <c r="C71" s="125" t="s">
        <v>353</v>
      </c>
      <c r="D71" s="108" t="s">
        <v>289</v>
      </c>
      <c r="E71" s="266"/>
      <c r="F71" s="260"/>
      <c r="G71" s="260"/>
      <c r="H71" s="260"/>
      <c r="I71" s="232"/>
      <c r="J71" s="232"/>
      <c r="K71" s="232"/>
      <c r="L71" s="232"/>
      <c r="M71" s="232"/>
      <c r="N71" s="232"/>
      <c r="O71" s="263"/>
      <c r="P71" s="232"/>
      <c r="Q71" s="250"/>
      <c r="R71" s="250"/>
      <c r="S71" s="292"/>
      <c r="V71" s="238"/>
    </row>
    <row r="72" spans="1:26" x14ac:dyDescent="0.35">
      <c r="A72" s="197"/>
      <c r="B72" s="241"/>
      <c r="C72" s="125" t="s">
        <v>354</v>
      </c>
      <c r="D72" s="108" t="s">
        <v>289</v>
      </c>
      <c r="E72" s="266"/>
      <c r="F72" s="260"/>
      <c r="G72" s="260"/>
      <c r="H72" s="260"/>
      <c r="I72" s="232"/>
      <c r="J72" s="232"/>
      <c r="K72" s="232"/>
      <c r="L72" s="232"/>
      <c r="M72" s="232"/>
      <c r="N72" s="232"/>
      <c r="O72" s="263"/>
      <c r="P72" s="232"/>
      <c r="Q72" s="250"/>
      <c r="R72" s="250"/>
      <c r="S72" s="292"/>
      <c r="V72" s="238"/>
    </row>
    <row r="73" spans="1:26" x14ac:dyDescent="0.35">
      <c r="A73" s="197"/>
      <c r="B73" s="241"/>
      <c r="C73" s="125" t="s">
        <v>739</v>
      </c>
      <c r="D73" s="108" t="s">
        <v>289</v>
      </c>
      <c r="E73" s="266"/>
      <c r="F73" s="260"/>
      <c r="G73" s="260"/>
      <c r="H73" s="260"/>
      <c r="I73" s="232"/>
      <c r="J73" s="232"/>
      <c r="K73" s="232"/>
      <c r="L73" s="232"/>
      <c r="M73" s="232"/>
      <c r="N73" s="232"/>
      <c r="O73" s="263"/>
      <c r="P73" s="232"/>
      <c r="Q73" s="250"/>
      <c r="R73" s="250"/>
      <c r="S73" s="292"/>
      <c r="V73" s="238"/>
    </row>
    <row r="74" spans="1:26" x14ac:dyDescent="0.35">
      <c r="A74" s="197"/>
      <c r="B74" s="241"/>
      <c r="C74" s="125" t="s">
        <v>355</v>
      </c>
      <c r="D74" s="108" t="s">
        <v>289</v>
      </c>
      <c r="E74" s="266"/>
      <c r="F74" s="260"/>
      <c r="G74" s="260"/>
      <c r="H74" s="260"/>
      <c r="I74" s="232"/>
      <c r="J74" s="232"/>
      <c r="K74" s="232"/>
      <c r="L74" s="232"/>
      <c r="M74" s="232"/>
      <c r="N74" s="232"/>
      <c r="O74" s="263"/>
      <c r="P74" s="232"/>
      <c r="Q74" s="250"/>
      <c r="R74" s="250"/>
      <c r="S74" s="292"/>
      <c r="V74" s="238"/>
    </row>
    <row r="75" spans="1:26" ht="15" thickBot="1" x14ac:dyDescent="0.4">
      <c r="A75" s="198"/>
      <c r="B75" s="242"/>
      <c r="C75" s="126" t="s">
        <v>356</v>
      </c>
      <c r="D75" s="108" t="s">
        <v>289</v>
      </c>
      <c r="E75" s="267"/>
      <c r="F75" s="261"/>
      <c r="G75" s="261"/>
      <c r="H75" s="261"/>
      <c r="I75" s="248"/>
      <c r="J75" s="248"/>
      <c r="K75" s="248"/>
      <c r="L75" s="248"/>
      <c r="M75" s="248"/>
      <c r="N75" s="248"/>
      <c r="O75" s="264"/>
      <c r="P75" s="248"/>
      <c r="Q75" s="251"/>
      <c r="R75" s="251"/>
      <c r="S75" s="292"/>
      <c r="V75" s="252"/>
    </row>
    <row r="76" spans="1:26" ht="14.5" customHeight="1" x14ac:dyDescent="0.35">
      <c r="A76" s="196" t="s">
        <v>87</v>
      </c>
      <c r="B76" s="240" t="s">
        <v>106</v>
      </c>
      <c r="C76" s="124" t="s">
        <v>357</v>
      </c>
      <c r="D76" s="119" t="s">
        <v>281</v>
      </c>
      <c r="E76" s="265" t="s">
        <v>281</v>
      </c>
      <c r="F76" s="259">
        <f ca="1">COUNTIFS(INDIRECT("RAG!$C$"&amp;$V12&amp;":$BB$"&amp;$V12),F$11,RAG!$C$3:$BB$3,$B76)</f>
        <v>1</v>
      </c>
      <c r="G76" s="259">
        <f ca="1">COUNTIFS(INDIRECT("RAG!$C$"&amp;$V12&amp;":$BB$"&amp;$V12),G$11,RAG!$C$3:$BB$3,$B76)</f>
        <v>0</v>
      </c>
      <c r="H76" s="259">
        <f ca="1">COUNTIFS(INDIRECT("RAG!$C$"&amp;$V12&amp;":$BB$"&amp;$V12),H$11,RAG!$C$3:$BB$3,$B76)</f>
        <v>3</v>
      </c>
      <c r="I76" s="231" t="s">
        <v>231</v>
      </c>
      <c r="J76" s="231" t="s">
        <v>231</v>
      </c>
      <c r="K76" s="231" t="s">
        <v>231</v>
      </c>
      <c r="L76" s="231" t="s">
        <v>231</v>
      </c>
      <c r="M76" s="231" t="s">
        <v>231</v>
      </c>
      <c r="N76" s="231" t="s">
        <v>262</v>
      </c>
      <c r="O76" s="268" t="s">
        <v>518</v>
      </c>
      <c r="P76" s="231" t="s">
        <v>289</v>
      </c>
      <c r="Q76" s="234"/>
      <c r="R76" s="234" t="s">
        <v>392</v>
      </c>
      <c r="S76" s="293"/>
      <c r="V76" s="237"/>
      <c r="Z76" t="str">
        <f>IF(R76&gt;0,B76&amp;":"&amp;R76&amp;"
","")</f>
        <v xml:space="preserve">IIA12:Local Plan Policy GR1 Achieving a High Standard of Development
Design and Layout Considerations requires all development proposals to respect the character and landscape of which it is built in.
</v>
      </c>
    </row>
    <row r="77" spans="1:26" x14ac:dyDescent="0.35">
      <c r="A77" s="197"/>
      <c r="B77" s="241"/>
      <c r="C77" s="125" t="s">
        <v>359</v>
      </c>
      <c r="D77" s="108" t="s">
        <v>289</v>
      </c>
      <c r="E77" s="266"/>
      <c r="F77" s="260"/>
      <c r="G77" s="260"/>
      <c r="H77" s="260"/>
      <c r="I77" s="232"/>
      <c r="J77" s="232"/>
      <c r="K77" s="232"/>
      <c r="L77" s="232"/>
      <c r="M77" s="232"/>
      <c r="N77" s="232"/>
      <c r="O77" s="269"/>
      <c r="P77" s="232"/>
      <c r="Q77" s="235"/>
      <c r="R77" s="235"/>
      <c r="S77" s="293"/>
      <c r="V77" s="238"/>
    </row>
    <row r="78" spans="1:26" x14ac:dyDescent="0.35">
      <c r="A78" s="197"/>
      <c r="B78" s="241"/>
      <c r="C78" s="125" t="s">
        <v>360</v>
      </c>
      <c r="D78" s="108" t="s">
        <v>281</v>
      </c>
      <c r="E78" s="266"/>
      <c r="F78" s="260"/>
      <c r="G78" s="260"/>
      <c r="H78" s="260"/>
      <c r="I78" s="232"/>
      <c r="J78" s="232"/>
      <c r="K78" s="232"/>
      <c r="L78" s="232"/>
      <c r="M78" s="232"/>
      <c r="N78" s="232"/>
      <c r="O78" s="269"/>
      <c r="P78" s="232"/>
      <c r="Q78" s="235"/>
      <c r="R78" s="235"/>
      <c r="S78" s="293"/>
      <c r="V78" s="238"/>
    </row>
    <row r="79" spans="1:26" x14ac:dyDescent="0.35">
      <c r="A79" s="197"/>
      <c r="B79" s="241"/>
      <c r="C79" s="125" t="s">
        <v>361</v>
      </c>
      <c r="D79" s="108" t="s">
        <v>281</v>
      </c>
      <c r="E79" s="266"/>
      <c r="F79" s="260"/>
      <c r="G79" s="260"/>
      <c r="H79" s="260"/>
      <c r="I79" s="232"/>
      <c r="J79" s="232"/>
      <c r="K79" s="232"/>
      <c r="L79" s="232"/>
      <c r="M79" s="232"/>
      <c r="N79" s="232"/>
      <c r="O79" s="269"/>
      <c r="P79" s="232"/>
      <c r="Q79" s="235"/>
      <c r="R79" s="235"/>
      <c r="S79" s="293"/>
      <c r="V79" s="238"/>
    </row>
    <row r="80" spans="1:26" ht="71.150000000000006" customHeight="1" thickBot="1" x14ac:dyDescent="0.4">
      <c r="A80" s="198"/>
      <c r="B80" s="242"/>
      <c r="C80" s="130" t="s">
        <v>362</v>
      </c>
      <c r="D80" s="108" t="s">
        <v>289</v>
      </c>
      <c r="E80" s="267"/>
      <c r="F80" s="261"/>
      <c r="G80" s="261"/>
      <c r="H80" s="261"/>
      <c r="I80" s="248"/>
      <c r="J80" s="248"/>
      <c r="K80" s="248"/>
      <c r="L80" s="248"/>
      <c r="M80" s="248"/>
      <c r="N80" s="248"/>
      <c r="O80" s="270"/>
      <c r="P80" s="248"/>
      <c r="Q80" s="258"/>
      <c r="R80" s="258"/>
      <c r="S80" s="293"/>
      <c r="V80" s="252"/>
    </row>
    <row r="81" spans="1:26" ht="14.5" customHeight="1"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1</v>
      </c>
      <c r="H81" s="240">
        <f ca="1">COUNTIFS(INDIRECT("RAG!$C$"&amp;$V12&amp;":$BB$"&amp;$V12),H$11,RAG!$C$3:$BB$3,$B81)</f>
        <v>4</v>
      </c>
      <c r="I81" s="243" t="s">
        <v>231</v>
      </c>
      <c r="J81" s="243" t="s">
        <v>231</v>
      </c>
      <c r="K81" s="243" t="s">
        <v>231</v>
      </c>
      <c r="L81" s="243" t="s">
        <v>231</v>
      </c>
      <c r="M81" s="243" t="s">
        <v>231</v>
      </c>
      <c r="N81" s="243" t="s">
        <v>262</v>
      </c>
      <c r="O81" s="246" t="s">
        <v>955</v>
      </c>
      <c r="P81" s="231" t="s">
        <v>289</v>
      </c>
      <c r="Q81" s="234"/>
      <c r="R81" s="234" t="s">
        <v>938</v>
      </c>
      <c r="S81" s="294"/>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54"/>
      <c r="F82" s="241"/>
      <c r="G82" s="241"/>
      <c r="H82" s="241"/>
      <c r="I82" s="244"/>
      <c r="J82" s="244"/>
      <c r="K82" s="244"/>
      <c r="L82" s="244"/>
      <c r="M82" s="244"/>
      <c r="N82" s="244"/>
      <c r="O82" s="187"/>
      <c r="P82" s="232"/>
      <c r="Q82" s="235"/>
      <c r="R82" s="235"/>
      <c r="S82" s="294"/>
      <c r="V82" s="238"/>
    </row>
    <row r="83" spans="1:26" x14ac:dyDescent="0.35">
      <c r="A83" s="201"/>
      <c r="B83" s="241"/>
      <c r="C83" s="125" t="s">
        <v>365</v>
      </c>
      <c r="D83" s="108" t="s">
        <v>289</v>
      </c>
      <c r="E83" s="254"/>
      <c r="F83" s="241"/>
      <c r="G83" s="241"/>
      <c r="H83" s="241"/>
      <c r="I83" s="244"/>
      <c r="J83" s="244"/>
      <c r="K83" s="244"/>
      <c r="L83" s="244"/>
      <c r="M83" s="244"/>
      <c r="N83" s="244"/>
      <c r="O83" s="187"/>
      <c r="P83" s="232"/>
      <c r="Q83" s="235"/>
      <c r="R83" s="235"/>
      <c r="S83" s="294"/>
      <c r="V83" s="238"/>
    </row>
    <row r="84" spans="1:26" x14ac:dyDescent="0.35">
      <c r="A84" s="201"/>
      <c r="B84" s="241"/>
      <c r="C84" s="131" t="s">
        <v>366</v>
      </c>
      <c r="D84" s="108" t="s">
        <v>289</v>
      </c>
      <c r="E84" s="254"/>
      <c r="F84" s="241"/>
      <c r="G84" s="241"/>
      <c r="H84" s="241"/>
      <c r="I84" s="244"/>
      <c r="J84" s="244"/>
      <c r="K84" s="244"/>
      <c r="L84" s="244"/>
      <c r="M84" s="244"/>
      <c r="N84" s="244"/>
      <c r="O84" s="187"/>
      <c r="P84" s="232"/>
      <c r="Q84" s="235"/>
      <c r="R84" s="235"/>
      <c r="S84" s="294"/>
      <c r="V84" s="238"/>
    </row>
    <row r="85" spans="1:26" ht="29" x14ac:dyDescent="0.35">
      <c r="A85" s="201"/>
      <c r="B85" s="241"/>
      <c r="C85" s="131" t="s">
        <v>367</v>
      </c>
      <c r="D85" s="108" t="s">
        <v>289</v>
      </c>
      <c r="E85" s="254"/>
      <c r="F85" s="241"/>
      <c r="G85" s="241"/>
      <c r="H85" s="241"/>
      <c r="I85" s="244"/>
      <c r="J85" s="244"/>
      <c r="K85" s="244"/>
      <c r="L85" s="244"/>
      <c r="M85" s="244"/>
      <c r="N85" s="244"/>
      <c r="O85" s="187"/>
      <c r="P85" s="232"/>
      <c r="Q85" s="235"/>
      <c r="R85" s="235"/>
      <c r="S85" s="294"/>
      <c r="V85" s="238"/>
    </row>
    <row r="86" spans="1:26" ht="29" x14ac:dyDescent="0.35">
      <c r="A86" s="201"/>
      <c r="B86" s="241"/>
      <c r="C86" s="131" t="s">
        <v>368</v>
      </c>
      <c r="D86" s="108" t="s">
        <v>281</v>
      </c>
      <c r="E86" s="254"/>
      <c r="F86" s="241"/>
      <c r="G86" s="241"/>
      <c r="H86" s="241"/>
      <c r="I86" s="244"/>
      <c r="J86" s="244"/>
      <c r="K86" s="244"/>
      <c r="L86" s="244"/>
      <c r="M86" s="244"/>
      <c r="N86" s="244"/>
      <c r="O86" s="187"/>
      <c r="P86" s="232"/>
      <c r="Q86" s="235"/>
      <c r="R86" s="235"/>
      <c r="S86" s="294"/>
      <c r="V86" s="238"/>
    </row>
    <row r="87" spans="1:26" ht="15" thickBot="1" x14ac:dyDescent="0.4">
      <c r="A87" s="200"/>
      <c r="B87" s="242"/>
      <c r="C87" s="129" t="s">
        <v>369</v>
      </c>
      <c r="D87" s="108" t="s">
        <v>289</v>
      </c>
      <c r="E87" s="255"/>
      <c r="F87" s="242"/>
      <c r="G87" s="242"/>
      <c r="H87" s="242"/>
      <c r="I87" s="256"/>
      <c r="J87" s="256"/>
      <c r="K87" s="256"/>
      <c r="L87" s="256"/>
      <c r="M87" s="256"/>
      <c r="N87" s="256"/>
      <c r="O87" s="247"/>
      <c r="P87" s="248"/>
      <c r="Q87" s="258"/>
      <c r="R87" s="258"/>
      <c r="S87" s="294"/>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31" t="s">
        <v>231</v>
      </c>
      <c r="J88" s="231" t="s">
        <v>231</v>
      </c>
      <c r="K88" s="231" t="s">
        <v>231</v>
      </c>
      <c r="L88" s="231" t="s">
        <v>231</v>
      </c>
      <c r="M88" s="231" t="s">
        <v>231</v>
      </c>
      <c r="N88" s="231"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32"/>
      <c r="J89" s="232"/>
      <c r="K89" s="232"/>
      <c r="L89" s="232"/>
      <c r="M89" s="232"/>
      <c r="N89" s="232"/>
      <c r="O89" s="187"/>
      <c r="P89" s="232"/>
      <c r="Q89" s="235"/>
      <c r="R89" s="235"/>
      <c r="S89" s="293"/>
      <c r="V89" s="238"/>
    </row>
    <row r="90" spans="1:26" x14ac:dyDescent="0.35">
      <c r="A90" s="201"/>
      <c r="B90" s="241"/>
      <c r="C90" s="131" t="s">
        <v>373</v>
      </c>
      <c r="D90" s="108" t="s">
        <v>289</v>
      </c>
      <c r="E90" s="254"/>
      <c r="F90" s="241"/>
      <c r="G90" s="241"/>
      <c r="H90" s="241"/>
      <c r="I90" s="232"/>
      <c r="J90" s="232"/>
      <c r="K90" s="232"/>
      <c r="L90" s="232"/>
      <c r="M90" s="232"/>
      <c r="N90" s="232"/>
      <c r="O90" s="187"/>
      <c r="P90" s="232"/>
      <c r="Q90" s="235"/>
      <c r="R90" s="235"/>
      <c r="S90" s="293"/>
      <c r="V90" s="238"/>
    </row>
    <row r="91" spans="1:26" ht="111" customHeight="1" thickBot="1" x14ac:dyDescent="0.4">
      <c r="A91" s="202"/>
      <c r="B91" s="242"/>
      <c r="C91" s="133" t="s">
        <v>374</v>
      </c>
      <c r="D91" s="143" t="s">
        <v>281</v>
      </c>
      <c r="E91" s="255"/>
      <c r="F91" s="242"/>
      <c r="G91" s="242"/>
      <c r="H91" s="242"/>
      <c r="I91" s="233"/>
      <c r="J91" s="233"/>
      <c r="K91" s="233"/>
      <c r="L91" s="233"/>
      <c r="M91" s="233"/>
      <c r="N91" s="233"/>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81y9bnj9LWDxx+8+TiCm41ZUDo1iu8jZAeEntJFxipRbrHLdeYQJbdPE7aUlt7FMHcU36ZaUbTHK21aiN4oOvQ==" saltValue="9HKvmQxoTix6PwHEUx13Nw=="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O24:O31"/>
    <mergeCell ref="P24:P31"/>
    <mergeCell ref="Q24:Q3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M40:M45"/>
    <mergeCell ref="N40:N45"/>
    <mergeCell ref="A46:A50"/>
    <mergeCell ref="B46:B50"/>
    <mergeCell ref="E46:E50"/>
    <mergeCell ref="F46:F50"/>
    <mergeCell ref="G46:G50"/>
    <mergeCell ref="I40:I45"/>
    <mergeCell ref="J40:J45"/>
    <mergeCell ref="K40:K45"/>
    <mergeCell ref="L40:L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609" priority="7">
      <formula>$D12="No"</formula>
    </cfRule>
  </conditionalFormatting>
  <conditionalFormatting sqref="F12:F91">
    <cfRule type="cellIs" dxfId="608" priority="10" operator="greaterThan">
      <formula>0</formula>
    </cfRule>
  </conditionalFormatting>
  <conditionalFormatting sqref="G12:G91">
    <cfRule type="cellIs" dxfId="607" priority="9" operator="greaterThan">
      <formula>0</formula>
    </cfRule>
  </conditionalFormatting>
  <conditionalFormatting sqref="H12:H91">
    <cfRule type="cellIs" dxfId="606" priority="8" operator="greaterThan">
      <formula>0</formula>
    </cfRule>
  </conditionalFormatting>
  <conditionalFormatting sqref="N12">
    <cfRule type="cellIs" dxfId="605" priority="89" operator="equal">
      <formula>"Neutral"</formula>
    </cfRule>
    <cfRule type="cellIs" dxfId="604" priority="88" operator="equal">
      <formula>"Significant Positive"</formula>
    </cfRule>
    <cfRule type="cellIs" dxfId="603" priority="87" operator="equal">
      <formula>"Minor Positive"</formula>
    </cfRule>
    <cfRule type="cellIs" dxfId="602" priority="86" operator="equal">
      <formula>"Significant Negative"</formula>
    </cfRule>
    <cfRule type="cellIs" dxfId="601" priority="85" operator="equal">
      <formula>"Minor Negative"</formula>
    </cfRule>
  </conditionalFormatting>
  <conditionalFormatting sqref="N22">
    <cfRule type="cellIs" dxfId="600" priority="101" operator="equal">
      <formula>"Significant Positive"</formula>
    </cfRule>
    <cfRule type="cellIs" dxfId="599" priority="100" operator="equal">
      <formula>"Minor Positive"</formula>
    </cfRule>
    <cfRule type="cellIs" dxfId="598" priority="99" operator="equal">
      <formula>"Neutral"</formula>
    </cfRule>
    <cfRule type="cellIs" dxfId="597" priority="98" operator="equal">
      <formula>"Uncertain"</formula>
    </cfRule>
    <cfRule type="cellIs" dxfId="596" priority="97" operator="equal">
      <formula>"Minor Negative"</formula>
    </cfRule>
    <cfRule type="cellIs" dxfId="595" priority="96" operator="equal">
      <formula>"Significant Negative"</formula>
    </cfRule>
  </conditionalFormatting>
  <conditionalFormatting sqref="N24">
    <cfRule type="cellIs" dxfId="594" priority="93" operator="equal">
      <formula>"Neutral"</formula>
    </cfRule>
    <cfRule type="cellIs" dxfId="593" priority="92" operator="equal">
      <formula>"Uncertain"</formula>
    </cfRule>
    <cfRule type="cellIs" dxfId="592" priority="91" operator="equal">
      <formula>"Minor Negative"</formula>
    </cfRule>
    <cfRule type="cellIs" dxfId="591" priority="90" operator="equal">
      <formula>"Significant Negative"</formula>
    </cfRule>
    <cfRule type="cellIs" dxfId="590" priority="95" operator="equal">
      <formula>"Significant Positive"</formula>
    </cfRule>
    <cfRule type="cellIs" dxfId="589" priority="94" operator="equal">
      <formula>"Minor Positive"</formula>
    </cfRule>
  </conditionalFormatting>
  <conditionalFormatting sqref="N32">
    <cfRule type="cellIs" dxfId="588" priority="106" operator="equal">
      <formula>"Minor Positive"</formula>
    </cfRule>
    <cfRule type="cellIs" dxfId="587" priority="103" operator="equal">
      <formula>"Minor Negative"</formula>
    </cfRule>
    <cfRule type="cellIs" dxfId="586" priority="107" operator="equal">
      <formula>"Significant Positive"</formula>
    </cfRule>
    <cfRule type="cellIs" dxfId="585" priority="105" operator="equal">
      <formula>"Neutral"</formula>
    </cfRule>
    <cfRule type="cellIs" dxfId="584" priority="104" operator="equal">
      <formula>"Uncertain"</formula>
    </cfRule>
    <cfRule type="cellIs" dxfId="583" priority="102" operator="equal">
      <formula>"Significant Negative"</formula>
    </cfRule>
  </conditionalFormatting>
  <conditionalFormatting sqref="N40">
    <cfRule type="cellIs" dxfId="582" priority="40" operator="equal">
      <formula>"Significant Positive"</formula>
    </cfRule>
    <cfRule type="cellIs" dxfId="581" priority="35" operator="equal">
      <formula>"Significant Negative"</formula>
    </cfRule>
    <cfRule type="cellIs" dxfId="580" priority="36" operator="equal">
      <formula>"Minor Negative"</formula>
    </cfRule>
    <cfRule type="cellIs" dxfId="579" priority="37" operator="equal">
      <formula>"Uncertain"</formula>
    </cfRule>
    <cfRule type="cellIs" dxfId="578" priority="38" operator="equal">
      <formula>"Neutral"</formula>
    </cfRule>
    <cfRule type="cellIs" dxfId="577" priority="39" operator="equal">
      <formula>"Minor Positive"</formula>
    </cfRule>
  </conditionalFormatting>
  <conditionalFormatting sqref="N46">
    <cfRule type="cellIs" dxfId="576" priority="79" operator="equal">
      <formula>"Uncertain"</formula>
    </cfRule>
    <cfRule type="cellIs" dxfId="575" priority="80" operator="equal">
      <formula>"Neutral"</formula>
    </cfRule>
    <cfRule type="cellIs" dxfId="574" priority="81" operator="equal">
      <formula>"Minor Positive"</formula>
    </cfRule>
    <cfRule type="cellIs" dxfId="573" priority="82" operator="equal">
      <formula>"Significant Positive"</formula>
    </cfRule>
    <cfRule type="cellIs" dxfId="572" priority="78" operator="equal">
      <formula>"Minor Negative"</formula>
    </cfRule>
    <cfRule type="cellIs" dxfId="571" priority="77" operator="equal">
      <formula>"Significant Negative"</formula>
    </cfRule>
  </conditionalFormatting>
  <conditionalFormatting sqref="N51">
    <cfRule type="cellIs" dxfId="570" priority="44" operator="equal">
      <formula>"Neutral"</formula>
    </cfRule>
    <cfRule type="cellIs" dxfId="569" priority="41" operator="equal">
      <formula>"Significant Negative"</formula>
    </cfRule>
    <cfRule type="cellIs" dxfId="568" priority="42" operator="equal">
      <formula>"Minor Negative"</formula>
    </cfRule>
    <cfRule type="cellIs" dxfId="567" priority="43" operator="equal">
      <formula>"Uncertain"</formula>
    </cfRule>
    <cfRule type="cellIs" dxfId="566" priority="46" operator="equal">
      <formula>"Significant Positive"</formula>
    </cfRule>
    <cfRule type="cellIs" dxfId="565" priority="45" operator="equal">
      <formula>"Minor Positive"</formula>
    </cfRule>
  </conditionalFormatting>
  <conditionalFormatting sqref="N53">
    <cfRule type="cellIs" dxfId="564" priority="124" operator="equal">
      <formula>"Minor Positive"</formula>
    </cfRule>
    <cfRule type="cellIs" dxfId="563" priority="123" operator="equal">
      <formula>"Neutral"</formula>
    </cfRule>
    <cfRule type="cellIs" dxfId="562" priority="122" operator="equal">
      <formula>"Uncertain"</formula>
    </cfRule>
    <cfRule type="cellIs" dxfId="561" priority="121" operator="equal">
      <formula>"Minor Negative"</formula>
    </cfRule>
    <cfRule type="cellIs" dxfId="560" priority="120" operator="equal">
      <formula>"Significant Negative"</formula>
    </cfRule>
    <cfRule type="cellIs" dxfId="559" priority="125" operator="equal">
      <formula>"Significant Positive"</formula>
    </cfRule>
  </conditionalFormatting>
  <conditionalFormatting sqref="N58">
    <cfRule type="cellIs" dxfId="558" priority="14" operator="equal">
      <formula>"Significant Negative"</formula>
    </cfRule>
    <cfRule type="cellIs" dxfId="557" priority="15" operator="equal">
      <formula>"Minor Negative"</formula>
    </cfRule>
    <cfRule type="cellIs" dxfId="556" priority="16" operator="equal">
      <formula>"Uncertain"</formula>
    </cfRule>
    <cfRule type="cellIs" dxfId="555" priority="17" operator="equal">
      <formula>"Neutral"</formula>
    </cfRule>
    <cfRule type="cellIs" dxfId="554" priority="18" operator="equal">
      <formula>"Minor Positive"</formula>
    </cfRule>
    <cfRule type="cellIs" dxfId="553" priority="19" operator="equal">
      <formula>"Significant Positive"</formula>
    </cfRule>
  </conditionalFormatting>
  <conditionalFormatting sqref="N61">
    <cfRule type="cellIs" dxfId="552" priority="25" operator="equal">
      <formula>"Significant Positive"</formula>
    </cfRule>
    <cfRule type="cellIs" dxfId="551" priority="23" operator="equal">
      <formula>"Neutral"</formula>
    </cfRule>
    <cfRule type="cellIs" dxfId="550" priority="24" operator="equal">
      <formula>"Minor Positive"</formula>
    </cfRule>
    <cfRule type="cellIs" dxfId="549" priority="22" operator="equal">
      <formula>"Uncertain"</formula>
    </cfRule>
    <cfRule type="cellIs" dxfId="548" priority="21" operator="equal">
      <formula>"Minor Negative"</formula>
    </cfRule>
    <cfRule type="cellIs" dxfId="547" priority="20" operator="equal">
      <formula>"Significant Negative"</formula>
    </cfRule>
  </conditionalFormatting>
  <conditionalFormatting sqref="N69">
    <cfRule type="cellIs" dxfId="546" priority="31" operator="equal">
      <formula>"Significant Positive"</formula>
    </cfRule>
    <cfRule type="cellIs" dxfId="545" priority="30" operator="equal">
      <formula>"Minor Positive"</formula>
    </cfRule>
    <cfRule type="cellIs" dxfId="544" priority="28" operator="equal">
      <formula>"Uncertain"</formula>
    </cfRule>
    <cfRule type="cellIs" dxfId="543" priority="27" operator="equal">
      <formula>"Minor Negative"</formula>
    </cfRule>
    <cfRule type="cellIs" dxfId="542" priority="26" operator="equal">
      <formula>"Significant Negative"</formula>
    </cfRule>
    <cfRule type="cellIs" dxfId="541" priority="29" operator="equal">
      <formula>"Neutral"</formula>
    </cfRule>
  </conditionalFormatting>
  <conditionalFormatting sqref="N76">
    <cfRule type="cellIs" dxfId="540" priority="53" operator="equal">
      <formula>"Significant Negative"</formula>
    </cfRule>
    <cfRule type="cellIs" dxfId="539" priority="54" operator="equal">
      <formula>"Minor Negative"</formula>
    </cfRule>
    <cfRule type="cellIs" dxfId="538" priority="55" operator="equal">
      <formula>"Uncertain"</formula>
    </cfRule>
    <cfRule type="cellIs" dxfId="537" priority="58" operator="equal">
      <formula>"Significant Positive"</formula>
    </cfRule>
    <cfRule type="cellIs" dxfId="536" priority="56" operator="equal">
      <formula>"Neutral"</formula>
    </cfRule>
    <cfRule type="cellIs" dxfId="535" priority="57" operator="equal">
      <formula>"Minor Positive"</formula>
    </cfRule>
  </conditionalFormatting>
  <conditionalFormatting sqref="N81">
    <cfRule type="cellIs" dxfId="534" priority="2" operator="equal">
      <formula>"Minor Negative"</formula>
    </cfRule>
    <cfRule type="cellIs" dxfId="533" priority="3" operator="equal">
      <formula>"Uncertain"</formula>
    </cfRule>
    <cfRule type="cellIs" dxfId="532" priority="4" operator="equal">
      <formula>"Neutral"</formula>
    </cfRule>
    <cfRule type="cellIs" dxfId="531" priority="5" operator="equal">
      <formula>"Minor Positive"</formula>
    </cfRule>
    <cfRule type="cellIs" dxfId="530" priority="6" operator="equal">
      <formula>"Significant Positive"</formula>
    </cfRule>
    <cfRule type="cellIs" dxfId="529" priority="1" operator="equal">
      <formula>"Significant Negative"</formula>
    </cfRule>
  </conditionalFormatting>
  <conditionalFormatting sqref="N88">
    <cfRule type="cellIs" dxfId="528" priority="68" operator="equal">
      <formula>"Neutral"</formula>
    </cfRule>
    <cfRule type="cellIs" dxfId="527" priority="69" operator="equal">
      <formula>"Minor Positive"</formula>
    </cfRule>
    <cfRule type="cellIs" dxfId="526" priority="67" operator="equal">
      <formula>"Uncertain"</formula>
    </cfRule>
    <cfRule type="cellIs" dxfId="525" priority="66" operator="equal">
      <formula>"Minor Negative"</formula>
    </cfRule>
    <cfRule type="cellIs" dxfId="524" priority="65" operator="equal">
      <formula>"Significant Negative"</formula>
    </cfRule>
    <cfRule type="cellIs" dxfId="523" priority="70" operator="equal">
      <formula>"Significant Positive"</formula>
    </cfRule>
  </conditionalFormatting>
  <dataValidations count="10">
    <dataValidation type="list" allowBlank="1" showInputMessage="1" showErrorMessage="1" sqref="N12 N88:N91 N22:N80" xr:uid="{4776507D-FE49-4F19-9FEA-A26FE2CF74BC}">
      <formula1>"Significant Positive,Minor Positive,Neutral,Uncertain,Minor Negative,Significant Negative"</formula1>
    </dataValidation>
    <dataValidation type="list" allowBlank="1" showInputMessage="1" showErrorMessage="1" sqref="M12" xr:uid="{51676240-1706-48A0-8A46-2876505CA280}">
      <formula1>"Permenant/Irreversible,Permenant/Reversible,Temporary/Irreversible,Temporary/Reversible,N/A"</formula1>
    </dataValidation>
    <dataValidation type="list" allowBlank="1" showInputMessage="1" showErrorMessage="1" sqref="L12 L22:L91" xr:uid="{94A9D4D1-1391-43D3-B0CC-73E67A6412DF}">
      <formula1>"Localised,District-wide,Regional,National,N/A"</formula1>
    </dataValidation>
    <dataValidation type="list" allowBlank="1" showInputMessage="1" showErrorMessage="1" sqref="K12 K22:K91" xr:uid="{2E2001CA-9CDC-4447-9794-04F4402A580F}">
      <formula1>"Short(&lt;5yrs),Short/Medium,Medium(10yrs),Medium/Long,Long(20+yrs),N/A"</formula1>
    </dataValidation>
    <dataValidation type="list" allowBlank="1" showInputMessage="1" showErrorMessage="1" sqref="J12 J22:J91" xr:uid="{984F6B18-5522-4E6D-9F44-B3429CCD45E0}">
      <formula1>"Low,Medium,High,N/A"</formula1>
    </dataValidation>
    <dataValidation type="list" allowBlank="1" showInputMessage="1" showErrorMessage="1" sqref="I12:I91" xr:uid="{7811166D-FD2D-44DC-A94A-B4B6240C2DE6}">
      <formula1>"Direct,Indirect,N/A"</formula1>
    </dataValidation>
    <dataValidation type="list" allowBlank="1" showInputMessage="1" showErrorMessage="1" sqref="P88:P91 P61:P75" xr:uid="{F228F461-AFC3-425B-9BC6-D925A8EEC3E1}">
      <formula1>"Yes,No"</formula1>
    </dataValidation>
    <dataValidation type="list" allowBlank="1" showInputMessage="1" showErrorMessage="1" sqref="M22:M91" xr:uid="{10DAB826-7C87-41F7-B20B-DF077CD48FC7}">
      <formula1>"Permanent/Irreversible,Permanant/Reversible,Temporary/Irreversible,Temporary/Reversible,N/A"</formula1>
    </dataValidation>
    <dataValidation type="list" allowBlank="1" showInputMessage="1" showErrorMessage="1" sqref="D12:D91" xr:uid="{37637428-7B18-4849-BA4A-E361168F02C4}">
      <formula1>"Yes, No"</formula1>
    </dataValidation>
    <dataValidation type="list" allowBlank="1" showInputMessage="1" showErrorMessage="1" sqref="N81:N87" xr:uid="{677DCC70-C8C7-4FC0-9120-EC3CFD6A187C}">
      <formula1>"Significant Positive,Minor Positive,Neutral,Uncertain,Minor Negative, Significant Negative"</formula1>
    </dataValidation>
  </dataValidations>
  <pageMargins left="0.7" right="0.7" top="0.75" bottom="0.75" header="0.3" footer="0.3"/>
  <pageSetup orientation="portrait" horizontalDpi="4294967293" verticalDpi="4294967293"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5B2F6-C66A-4B5B-B44A-89336B4A4965}">
  <sheetPr codeName="Sheet38"/>
  <dimension ref="A1:Z94"/>
  <sheetViews>
    <sheetView topLeftCell="D60" zoomScale="60" zoomScaleNormal="60" workbookViewId="0">
      <selection activeCell="O81" sqref="O81:O87"/>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6.1796875"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28.54296875" customWidth="1"/>
    <col min="18" max="18" width="38.453125" customWidth="1"/>
    <col min="19" max="19" width="23.5429687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183</v>
      </c>
      <c r="D1" s="192"/>
      <c r="E1" s="137"/>
      <c r="F1" s="137"/>
      <c r="G1" s="137"/>
      <c r="H1" s="137"/>
      <c r="I1" s="112"/>
      <c r="J1" s="112"/>
      <c r="K1" s="112"/>
      <c r="M1" s="113"/>
      <c r="N1" s="113"/>
      <c r="O1" s="113"/>
    </row>
    <row r="2" spans="1:26" x14ac:dyDescent="0.35">
      <c r="A2" s="74" t="s">
        <v>24</v>
      </c>
      <c r="B2" s="114"/>
      <c r="C2" s="187" t="s">
        <v>477</v>
      </c>
      <c r="D2" s="187"/>
      <c r="E2" s="138"/>
      <c r="F2" s="138"/>
      <c r="G2" s="138"/>
      <c r="H2" s="138"/>
      <c r="M2" s="115"/>
      <c r="N2" s="115"/>
      <c r="O2" s="115"/>
    </row>
    <row r="3" spans="1:26" x14ac:dyDescent="0.35">
      <c r="A3" s="75" t="s">
        <v>25</v>
      </c>
      <c r="B3" s="116"/>
      <c r="C3" s="247" t="s">
        <v>478</v>
      </c>
      <c r="D3" s="247"/>
      <c r="E3" s="138"/>
      <c r="F3" s="138"/>
      <c r="G3" s="138"/>
      <c r="H3" s="138"/>
      <c r="M3" s="115"/>
      <c r="N3" s="115"/>
      <c r="O3" s="115"/>
    </row>
    <row r="4" spans="1:26" ht="17.25" customHeight="1" x14ac:dyDescent="0.35">
      <c r="A4" s="135" t="s">
        <v>26</v>
      </c>
      <c r="B4" s="136"/>
      <c r="C4" s="290" t="s">
        <v>653</v>
      </c>
      <c r="D4" s="290"/>
      <c r="E4" s="134"/>
      <c r="F4" s="134"/>
      <c r="G4" s="134"/>
      <c r="H4" s="134"/>
      <c r="M4" s="115"/>
      <c r="N4" s="115"/>
      <c r="O4" s="115"/>
    </row>
    <row r="5" spans="1:26" ht="17.25" customHeight="1" x14ac:dyDescent="0.35">
      <c r="A5" s="75" t="s">
        <v>27</v>
      </c>
      <c r="B5" s="136"/>
      <c r="C5" s="175">
        <v>0.08</v>
      </c>
      <c r="D5" s="177"/>
      <c r="E5" s="134"/>
      <c r="F5" s="134"/>
      <c r="G5" s="134"/>
      <c r="H5" s="134"/>
      <c r="M5" s="115"/>
      <c r="N5" s="115"/>
      <c r="O5" s="115"/>
    </row>
    <row r="6" spans="1:26" ht="59.5" customHeight="1" x14ac:dyDescent="0.35">
      <c r="A6" s="75" t="s">
        <v>28</v>
      </c>
      <c r="B6" s="136"/>
      <c r="C6" s="175" t="s">
        <v>654</v>
      </c>
      <c r="D6" s="177"/>
      <c r="E6" s="134"/>
      <c r="F6" s="134"/>
      <c r="G6" s="134"/>
      <c r="H6" s="134"/>
      <c r="M6" s="115"/>
      <c r="N6" s="115"/>
      <c r="O6" s="115"/>
    </row>
    <row r="7" spans="1:26" ht="17.25" customHeight="1" x14ac:dyDescent="0.35">
      <c r="A7" s="75" t="s">
        <v>29</v>
      </c>
      <c r="B7" s="136"/>
      <c r="C7" s="175" t="s">
        <v>270</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15" customHeight="1" x14ac:dyDescent="0.35">
      <c r="A12" s="196" t="s">
        <v>68</v>
      </c>
      <c r="B12" s="287" t="s">
        <v>95</v>
      </c>
      <c r="C12" s="119" t="s">
        <v>280</v>
      </c>
      <c r="D12" s="119" t="s">
        <v>281</v>
      </c>
      <c r="E12" s="266" t="s">
        <v>281</v>
      </c>
      <c r="F12" s="260">
        <f ca="1">COUNTIFS(INDIRECT("RAG!$C$"&amp;$V12&amp;":$BB$"&amp;$V12),F$11,RAG!$C$3:$BB$3,$B12)</f>
        <v>1</v>
      </c>
      <c r="G12" s="279">
        <f ca="1">COUNTIFS(INDIRECT("RAG!$C$"&amp;$V12&amp;":$BB$"&amp;$V12),G$11,RAG!$C$3:$BB$3,$B12)</f>
        <v>1</v>
      </c>
      <c r="H12" s="279">
        <f ca="1">COUNTIFS(INDIRECT("RAG!$C$"&amp;$V12&amp;":$BB$"&amp;$V12),H$11,RAG!$C$3:$BB$3,$B12)</f>
        <v>1</v>
      </c>
      <c r="I12" s="283" t="s">
        <v>282</v>
      </c>
      <c r="J12" s="283" t="s">
        <v>335</v>
      </c>
      <c r="K12" s="283" t="s">
        <v>284</v>
      </c>
      <c r="L12" s="283" t="s">
        <v>285</v>
      </c>
      <c r="M12" s="283" t="s">
        <v>286</v>
      </c>
      <c r="N12" s="256" t="s">
        <v>261</v>
      </c>
      <c r="O12" s="262" t="s">
        <v>734</v>
      </c>
      <c r="P12" s="277" t="s">
        <v>289</v>
      </c>
      <c r="Q12" s="234"/>
      <c r="R12" s="249"/>
      <c r="S12" s="323"/>
      <c r="V12" s="237">
        <f>MATCH(C1, RAG!$B$1:B$56, 0)</f>
        <v>41</v>
      </c>
      <c r="Z12" t="str">
        <f>IF(R12&gt;0,B12&amp;":"&amp;R12&amp;"
","")</f>
        <v/>
      </c>
    </row>
    <row r="13" spans="1:26" x14ac:dyDescent="0.35">
      <c r="A13" s="197"/>
      <c r="B13" s="288"/>
      <c r="C13" s="108" t="s">
        <v>288</v>
      </c>
      <c r="D13" s="108" t="s">
        <v>289</v>
      </c>
      <c r="E13" s="266"/>
      <c r="F13" s="260"/>
      <c r="G13" s="260"/>
      <c r="H13" s="260"/>
      <c r="I13" s="284"/>
      <c r="J13" s="284"/>
      <c r="K13" s="284"/>
      <c r="L13" s="284"/>
      <c r="M13" s="284"/>
      <c r="N13" s="282"/>
      <c r="O13" s="263"/>
      <c r="P13" s="278"/>
      <c r="Q13" s="235"/>
      <c r="R13" s="250"/>
      <c r="S13" s="323"/>
      <c r="V13" s="238"/>
    </row>
    <row r="14" spans="1:26" x14ac:dyDescent="0.35">
      <c r="A14" s="197"/>
      <c r="B14" s="288"/>
      <c r="C14" s="108" t="s">
        <v>290</v>
      </c>
      <c r="D14" s="108" t="s">
        <v>289</v>
      </c>
      <c r="E14" s="266"/>
      <c r="F14" s="260"/>
      <c r="G14" s="260"/>
      <c r="H14" s="260"/>
      <c r="I14" s="284"/>
      <c r="J14" s="284"/>
      <c r="K14" s="284"/>
      <c r="L14" s="284"/>
      <c r="M14" s="284"/>
      <c r="N14" s="282"/>
      <c r="O14" s="263"/>
      <c r="P14" s="278"/>
      <c r="Q14" s="235"/>
      <c r="R14" s="250"/>
      <c r="S14" s="323"/>
      <c r="V14" s="238"/>
    </row>
    <row r="15" spans="1:26" x14ac:dyDescent="0.35">
      <c r="A15" s="197"/>
      <c r="B15" s="288"/>
      <c r="C15" s="108" t="s">
        <v>291</v>
      </c>
      <c r="D15" s="108" t="s">
        <v>289</v>
      </c>
      <c r="E15" s="266"/>
      <c r="F15" s="260"/>
      <c r="G15" s="260"/>
      <c r="H15" s="260"/>
      <c r="I15" s="284"/>
      <c r="J15" s="284"/>
      <c r="K15" s="284"/>
      <c r="L15" s="284"/>
      <c r="M15" s="284"/>
      <c r="N15" s="282"/>
      <c r="O15" s="263"/>
      <c r="P15" s="278"/>
      <c r="Q15" s="235"/>
      <c r="R15" s="250"/>
      <c r="S15" s="323"/>
      <c r="V15" s="238"/>
    </row>
    <row r="16" spans="1:26" x14ac:dyDescent="0.35">
      <c r="A16" s="197"/>
      <c r="B16" s="288"/>
      <c r="C16" s="108" t="s">
        <v>292</v>
      </c>
      <c r="D16" s="108" t="s">
        <v>281</v>
      </c>
      <c r="E16" s="266"/>
      <c r="F16" s="260"/>
      <c r="G16" s="260"/>
      <c r="H16" s="260"/>
      <c r="I16" s="284"/>
      <c r="J16" s="284"/>
      <c r="K16" s="284"/>
      <c r="L16" s="284"/>
      <c r="M16" s="284"/>
      <c r="N16" s="282"/>
      <c r="O16" s="263"/>
      <c r="P16" s="278"/>
      <c r="Q16" s="235"/>
      <c r="R16" s="250"/>
      <c r="S16" s="323"/>
      <c r="V16" s="238"/>
    </row>
    <row r="17" spans="1:26" x14ac:dyDescent="0.35">
      <c r="A17" s="197"/>
      <c r="B17" s="288"/>
      <c r="C17" s="108" t="s">
        <v>293</v>
      </c>
      <c r="D17" s="108" t="s">
        <v>281</v>
      </c>
      <c r="E17" s="266"/>
      <c r="F17" s="260"/>
      <c r="G17" s="260"/>
      <c r="H17" s="260"/>
      <c r="I17" s="284"/>
      <c r="J17" s="284"/>
      <c r="K17" s="284"/>
      <c r="L17" s="284"/>
      <c r="M17" s="284"/>
      <c r="N17" s="282"/>
      <c r="O17" s="263"/>
      <c r="P17" s="278"/>
      <c r="Q17" s="235"/>
      <c r="R17" s="250"/>
      <c r="S17" s="323"/>
      <c r="V17" s="238"/>
    </row>
    <row r="18" spans="1:26" ht="14.5" customHeight="1" x14ac:dyDescent="0.35">
      <c r="A18" s="197"/>
      <c r="B18" s="288"/>
      <c r="C18" s="108" t="s">
        <v>294</v>
      </c>
      <c r="D18" s="108" t="s">
        <v>281</v>
      </c>
      <c r="E18" s="266"/>
      <c r="F18" s="260"/>
      <c r="G18" s="260"/>
      <c r="H18" s="260"/>
      <c r="I18" s="284"/>
      <c r="J18" s="284"/>
      <c r="K18" s="284"/>
      <c r="L18" s="284"/>
      <c r="M18" s="284"/>
      <c r="N18" s="282"/>
      <c r="O18" s="263"/>
      <c r="P18" s="278"/>
      <c r="Q18" s="235"/>
      <c r="R18" s="250"/>
      <c r="S18" s="323"/>
      <c r="V18" s="238"/>
    </row>
    <row r="19" spans="1:26" x14ac:dyDescent="0.35">
      <c r="A19" s="197"/>
      <c r="B19" s="288"/>
      <c r="C19" s="108" t="s">
        <v>295</v>
      </c>
      <c r="D19" s="108" t="s">
        <v>289</v>
      </c>
      <c r="E19" s="266"/>
      <c r="F19" s="260"/>
      <c r="G19" s="260"/>
      <c r="H19" s="260"/>
      <c r="I19" s="284"/>
      <c r="J19" s="284"/>
      <c r="K19" s="284"/>
      <c r="L19" s="284"/>
      <c r="M19" s="284"/>
      <c r="N19" s="282"/>
      <c r="O19" s="263"/>
      <c r="P19" s="278"/>
      <c r="Q19" s="235"/>
      <c r="R19" s="250"/>
      <c r="S19" s="323"/>
      <c r="V19" s="238"/>
    </row>
    <row r="20" spans="1:26" ht="29" x14ac:dyDescent="0.35">
      <c r="A20" s="197"/>
      <c r="B20" s="288"/>
      <c r="C20" s="108" t="s">
        <v>296</v>
      </c>
      <c r="D20" s="108" t="s">
        <v>289</v>
      </c>
      <c r="E20" s="266"/>
      <c r="F20" s="260"/>
      <c r="G20" s="260"/>
      <c r="H20" s="260"/>
      <c r="I20" s="284"/>
      <c r="J20" s="284"/>
      <c r="K20" s="284"/>
      <c r="L20" s="284"/>
      <c r="M20" s="284"/>
      <c r="N20" s="282"/>
      <c r="O20" s="263"/>
      <c r="P20" s="278"/>
      <c r="Q20" s="235"/>
      <c r="R20" s="250"/>
      <c r="S20" s="323"/>
      <c r="V20" s="238"/>
    </row>
    <row r="21" spans="1:26" ht="15" thickBot="1" x14ac:dyDescent="0.4">
      <c r="A21" s="198"/>
      <c r="B21" s="289"/>
      <c r="C21" s="121" t="s">
        <v>297</v>
      </c>
      <c r="D21" s="108" t="s">
        <v>289</v>
      </c>
      <c r="E21" s="267"/>
      <c r="F21" s="261"/>
      <c r="G21" s="261"/>
      <c r="H21" s="261"/>
      <c r="I21" s="285"/>
      <c r="J21" s="285"/>
      <c r="K21" s="285"/>
      <c r="L21" s="285"/>
      <c r="M21" s="285"/>
      <c r="N21" s="281"/>
      <c r="O21" s="264"/>
      <c r="P21" s="279"/>
      <c r="Q21" s="258"/>
      <c r="R21" s="251"/>
      <c r="S21" s="323"/>
      <c r="V21" s="252"/>
    </row>
    <row r="22" spans="1:26" ht="39" customHeight="1" x14ac:dyDescent="0.35">
      <c r="A22" s="199" t="s">
        <v>71</v>
      </c>
      <c r="B22" s="240" t="s">
        <v>96</v>
      </c>
      <c r="C22" s="119" t="s">
        <v>298</v>
      </c>
      <c r="D22" s="119" t="s">
        <v>281</v>
      </c>
      <c r="E22" s="265" t="s">
        <v>281</v>
      </c>
      <c r="F22" s="259">
        <f ca="1">COUNTIFS(INDIRECT("RAG!$C$"&amp;$V12&amp;":$BB$"&amp;$V12),F$11,RAG!$C$3:$BB$3,$B22)</f>
        <v>1</v>
      </c>
      <c r="G22" s="259">
        <f ca="1">COUNTIFS(INDIRECT("RAG!$C$"&amp;$V12&amp;":$BB$"&amp;$V12),G$11,RAG!$C$3:$BB$3,$B22)</f>
        <v>1</v>
      </c>
      <c r="H22" s="259">
        <f ca="1">COUNTIFS(INDIRECT("RAG!$C$"&amp;$V12&amp;":$BB$"&amp;$V12),H$11,RAG!$C$3:$BB$3,$B22)</f>
        <v>0</v>
      </c>
      <c r="I22" s="283" t="s">
        <v>282</v>
      </c>
      <c r="J22" s="280" t="s">
        <v>335</v>
      </c>
      <c r="K22" s="280" t="s">
        <v>299</v>
      </c>
      <c r="L22" s="280" t="s">
        <v>285</v>
      </c>
      <c r="M22" s="280" t="s">
        <v>286</v>
      </c>
      <c r="N22" s="243" t="s">
        <v>261</v>
      </c>
      <c r="O22" s="246" t="s">
        <v>733</v>
      </c>
      <c r="P22" s="277" t="s">
        <v>289</v>
      </c>
      <c r="Q22" s="234"/>
      <c r="R22" s="249"/>
      <c r="S22" s="293"/>
      <c r="V22" s="237"/>
      <c r="Z22" t="str">
        <f>IF(R22&gt;0,B22&amp;":"&amp;R22&amp;"
","")</f>
        <v/>
      </c>
    </row>
    <row r="23" spans="1:26" ht="50.25" customHeight="1" thickBot="1" x14ac:dyDescent="0.4">
      <c r="A23" s="200"/>
      <c r="B23" s="242"/>
      <c r="C23" s="121" t="s">
        <v>301</v>
      </c>
      <c r="D23" s="108" t="s">
        <v>289</v>
      </c>
      <c r="E23" s="267"/>
      <c r="F23" s="261"/>
      <c r="G23" s="261"/>
      <c r="H23" s="261"/>
      <c r="I23" s="284"/>
      <c r="J23" s="281"/>
      <c r="K23" s="281"/>
      <c r="L23" s="281"/>
      <c r="M23" s="281"/>
      <c r="N23" s="256"/>
      <c r="O23" s="247"/>
      <c r="P23" s="279"/>
      <c r="Q23" s="258"/>
      <c r="R23" s="251"/>
      <c r="S23" s="293"/>
      <c r="V23" s="252"/>
    </row>
    <row r="24" spans="1:26" ht="72.5" x14ac:dyDescent="0.35">
      <c r="A24" s="196" t="s">
        <v>72</v>
      </c>
      <c r="B24" s="240" t="s">
        <v>97</v>
      </c>
      <c r="C24" s="122" t="s">
        <v>302</v>
      </c>
      <c r="D24" s="119" t="s">
        <v>281</v>
      </c>
      <c r="E24" s="253" t="s">
        <v>281</v>
      </c>
      <c r="F24" s="240">
        <f ca="1">COUNTIFS(INDIRECT("RAG!$C$"&amp;$V12&amp;":$BB$"&amp;$V12),F$11,RAG!$C$3:$BB$3,$B24)</f>
        <v>0</v>
      </c>
      <c r="G24" s="240">
        <f ca="1">COUNTIFS(INDIRECT("RAG!$C$"&amp;$V12&amp;":$BB$"&amp;$V12),G$11,RAG!$C$3:$BB$3,$B24)</f>
        <v>2</v>
      </c>
      <c r="H24" s="240">
        <f ca="1">COUNTIFS(INDIRECT("RAG!$C$"&amp;$V12&amp;":$BB$"&amp;$V12),H$11,RAG!$C$3:$BB$3,$B24)</f>
        <v>4</v>
      </c>
      <c r="I24" s="243" t="s">
        <v>282</v>
      </c>
      <c r="J24" s="243" t="s">
        <v>335</v>
      </c>
      <c r="K24" s="243" t="s">
        <v>284</v>
      </c>
      <c r="L24" s="243" t="s">
        <v>285</v>
      </c>
      <c r="M24" s="243" t="s">
        <v>286</v>
      </c>
      <c r="N24" s="243" t="s">
        <v>261</v>
      </c>
      <c r="O24" s="246" t="s">
        <v>710</v>
      </c>
      <c r="P24" s="277" t="s">
        <v>281</v>
      </c>
      <c r="Q24" s="249"/>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44"/>
      <c r="J25" s="244"/>
      <c r="K25" s="244"/>
      <c r="L25" s="244"/>
      <c r="M25" s="244"/>
      <c r="N25" s="244"/>
      <c r="O25" s="187"/>
      <c r="P25" s="278"/>
      <c r="Q25" s="250"/>
      <c r="R25" s="235"/>
      <c r="S25" s="293"/>
      <c r="V25" s="238"/>
    </row>
    <row r="26" spans="1:26" x14ac:dyDescent="0.35">
      <c r="A26" s="197"/>
      <c r="B26" s="241"/>
      <c r="C26" s="81" t="s">
        <v>304</v>
      </c>
      <c r="D26" s="108" t="s">
        <v>281</v>
      </c>
      <c r="E26" s="254"/>
      <c r="F26" s="241"/>
      <c r="G26" s="241"/>
      <c r="H26" s="241"/>
      <c r="I26" s="244"/>
      <c r="J26" s="244"/>
      <c r="K26" s="244"/>
      <c r="L26" s="244"/>
      <c r="M26" s="244"/>
      <c r="N26" s="244"/>
      <c r="O26" s="187"/>
      <c r="P26" s="278"/>
      <c r="Q26" s="250"/>
      <c r="R26" s="235"/>
      <c r="S26" s="293"/>
      <c r="V26" s="238"/>
    </row>
    <row r="27" spans="1:26" x14ac:dyDescent="0.35">
      <c r="A27" s="197"/>
      <c r="B27" s="241"/>
      <c r="C27" s="81" t="s">
        <v>305</v>
      </c>
      <c r="D27" s="108" t="s">
        <v>289</v>
      </c>
      <c r="E27" s="254"/>
      <c r="F27" s="241"/>
      <c r="G27" s="241"/>
      <c r="H27" s="241"/>
      <c r="I27" s="244"/>
      <c r="J27" s="244"/>
      <c r="K27" s="244"/>
      <c r="L27" s="244"/>
      <c r="M27" s="244"/>
      <c r="N27" s="244"/>
      <c r="O27" s="187"/>
      <c r="P27" s="278"/>
      <c r="Q27" s="250"/>
      <c r="R27" s="235"/>
      <c r="S27" s="293"/>
      <c r="V27" s="238"/>
    </row>
    <row r="28" spans="1:26" x14ac:dyDescent="0.35">
      <c r="A28" s="197"/>
      <c r="B28" s="241"/>
      <c r="C28" s="81" t="s">
        <v>306</v>
      </c>
      <c r="D28" s="108" t="s">
        <v>289</v>
      </c>
      <c r="E28" s="254"/>
      <c r="F28" s="241"/>
      <c r="G28" s="241"/>
      <c r="H28" s="241"/>
      <c r="I28" s="244"/>
      <c r="J28" s="244"/>
      <c r="K28" s="244"/>
      <c r="L28" s="244"/>
      <c r="M28" s="244"/>
      <c r="N28" s="244"/>
      <c r="O28" s="187"/>
      <c r="P28" s="278"/>
      <c r="Q28" s="250"/>
      <c r="R28" s="235"/>
      <c r="S28" s="293"/>
      <c r="V28" s="238"/>
    </row>
    <row r="29" spans="1:26" ht="29.15" customHeight="1" x14ac:dyDescent="0.35">
      <c r="A29" s="197"/>
      <c r="B29" s="241"/>
      <c r="C29" s="81" t="s">
        <v>307</v>
      </c>
      <c r="D29" s="108" t="s">
        <v>289</v>
      </c>
      <c r="E29" s="254"/>
      <c r="F29" s="241"/>
      <c r="G29" s="241"/>
      <c r="H29" s="241"/>
      <c r="I29" s="244"/>
      <c r="J29" s="244"/>
      <c r="K29" s="244"/>
      <c r="L29" s="244"/>
      <c r="M29" s="244"/>
      <c r="N29" s="244"/>
      <c r="O29" s="187"/>
      <c r="P29" s="278"/>
      <c r="Q29" s="250"/>
      <c r="R29" s="235"/>
      <c r="S29" s="293"/>
      <c r="V29" s="238"/>
    </row>
    <row r="30" spans="1:26" x14ac:dyDescent="0.35">
      <c r="A30" s="197"/>
      <c r="B30" s="241"/>
      <c r="C30" s="81" t="s">
        <v>308</v>
      </c>
      <c r="D30" s="108" t="s">
        <v>289</v>
      </c>
      <c r="E30" s="254"/>
      <c r="F30" s="241"/>
      <c r="G30" s="241"/>
      <c r="H30" s="241"/>
      <c r="I30" s="244"/>
      <c r="J30" s="244"/>
      <c r="K30" s="244"/>
      <c r="L30" s="244"/>
      <c r="M30" s="244"/>
      <c r="N30" s="244"/>
      <c r="O30" s="187"/>
      <c r="P30" s="278"/>
      <c r="Q30" s="250"/>
      <c r="R30" s="235"/>
      <c r="S30" s="293"/>
      <c r="V30" s="238"/>
    </row>
    <row r="31" spans="1:26" ht="29.5" thickBot="1" x14ac:dyDescent="0.4">
      <c r="A31" s="198"/>
      <c r="B31" s="242"/>
      <c r="C31" s="123" t="s">
        <v>309</v>
      </c>
      <c r="D31" s="108" t="s">
        <v>289</v>
      </c>
      <c r="E31" s="255"/>
      <c r="F31" s="242"/>
      <c r="G31" s="242"/>
      <c r="H31" s="242"/>
      <c r="I31" s="256"/>
      <c r="J31" s="256"/>
      <c r="K31" s="256"/>
      <c r="L31" s="256"/>
      <c r="M31" s="256"/>
      <c r="N31" s="256"/>
      <c r="O31" s="247"/>
      <c r="P31" s="279"/>
      <c r="Q31" s="251"/>
      <c r="R31" s="258"/>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1</v>
      </c>
      <c r="H32" s="240">
        <f ca="1">COUNTIFS(INDIRECT("RAG!$C$"&amp;$V12&amp;":$BB$"&amp;$V12),H$11,RAG!$C$3:$BB$3,$B32)</f>
        <v>3</v>
      </c>
      <c r="I32" s="243" t="s">
        <v>282</v>
      </c>
      <c r="J32" s="243" t="s">
        <v>335</v>
      </c>
      <c r="K32" s="243" t="s">
        <v>284</v>
      </c>
      <c r="L32" s="243" t="s">
        <v>285</v>
      </c>
      <c r="M32" s="243" t="s">
        <v>286</v>
      </c>
      <c r="N32" s="243" t="s">
        <v>261</v>
      </c>
      <c r="O32" s="246" t="s">
        <v>479</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44"/>
      <c r="J33" s="244"/>
      <c r="K33" s="244"/>
      <c r="L33" s="244"/>
      <c r="M33" s="244"/>
      <c r="N33" s="244"/>
      <c r="O33" s="187"/>
      <c r="P33" s="278"/>
      <c r="Q33" s="235"/>
      <c r="R33" s="235"/>
      <c r="S33" s="293"/>
      <c r="V33" s="238"/>
    </row>
    <row r="34" spans="1:26" x14ac:dyDescent="0.35">
      <c r="A34" s="197"/>
      <c r="B34" s="241"/>
      <c r="C34" s="125" t="s">
        <v>314</v>
      </c>
      <c r="D34" s="108" t="s">
        <v>281</v>
      </c>
      <c r="E34" s="254"/>
      <c r="F34" s="241"/>
      <c r="G34" s="241"/>
      <c r="H34" s="241"/>
      <c r="I34" s="244"/>
      <c r="J34" s="244"/>
      <c r="K34" s="244"/>
      <c r="L34" s="244"/>
      <c r="M34" s="244"/>
      <c r="N34" s="244"/>
      <c r="O34" s="187"/>
      <c r="P34" s="278"/>
      <c r="Q34" s="235"/>
      <c r="R34" s="235"/>
      <c r="S34" s="293"/>
      <c r="V34" s="238"/>
    </row>
    <row r="35" spans="1:26" ht="30" customHeight="1" x14ac:dyDescent="0.35">
      <c r="A35" s="197"/>
      <c r="B35" s="241"/>
      <c r="C35" s="125" t="s">
        <v>315</v>
      </c>
      <c r="D35" s="108" t="s">
        <v>289</v>
      </c>
      <c r="E35" s="254"/>
      <c r="F35" s="241"/>
      <c r="G35" s="241"/>
      <c r="H35" s="241"/>
      <c r="I35" s="244"/>
      <c r="J35" s="244"/>
      <c r="K35" s="244"/>
      <c r="L35" s="244"/>
      <c r="M35" s="244"/>
      <c r="N35" s="244"/>
      <c r="O35" s="187"/>
      <c r="P35" s="278"/>
      <c r="Q35" s="235"/>
      <c r="R35" s="235"/>
      <c r="S35" s="293"/>
      <c r="V35" s="238"/>
    </row>
    <row r="36" spans="1:26" x14ac:dyDescent="0.35">
      <c r="A36" s="197"/>
      <c r="B36" s="241"/>
      <c r="C36" s="125" t="s">
        <v>316</v>
      </c>
      <c r="D36" s="108" t="s">
        <v>281</v>
      </c>
      <c r="E36" s="254"/>
      <c r="F36" s="241"/>
      <c r="G36" s="241"/>
      <c r="H36" s="241"/>
      <c r="I36" s="244"/>
      <c r="J36" s="244"/>
      <c r="K36" s="244"/>
      <c r="L36" s="244"/>
      <c r="M36" s="244"/>
      <c r="N36" s="244"/>
      <c r="O36" s="187"/>
      <c r="P36" s="278"/>
      <c r="Q36" s="235"/>
      <c r="R36" s="235"/>
      <c r="S36" s="293"/>
      <c r="V36" s="238"/>
    </row>
    <row r="37" spans="1:26" x14ac:dyDescent="0.35">
      <c r="A37" s="197"/>
      <c r="B37" s="241"/>
      <c r="C37" s="125" t="s">
        <v>317</v>
      </c>
      <c r="D37" s="108" t="s">
        <v>289</v>
      </c>
      <c r="E37" s="254"/>
      <c r="F37" s="241"/>
      <c r="G37" s="241"/>
      <c r="H37" s="241"/>
      <c r="I37" s="244"/>
      <c r="J37" s="244"/>
      <c r="K37" s="244"/>
      <c r="L37" s="244"/>
      <c r="M37" s="244"/>
      <c r="N37" s="244"/>
      <c r="O37" s="187"/>
      <c r="P37" s="278"/>
      <c r="Q37" s="235"/>
      <c r="R37" s="235"/>
      <c r="S37" s="293"/>
      <c r="V37" s="238"/>
    </row>
    <row r="38" spans="1:26" x14ac:dyDescent="0.35">
      <c r="A38" s="197"/>
      <c r="B38" s="241"/>
      <c r="C38" s="125" t="s">
        <v>318</v>
      </c>
      <c r="D38" s="108" t="s">
        <v>289</v>
      </c>
      <c r="E38" s="254"/>
      <c r="F38" s="241"/>
      <c r="G38" s="241"/>
      <c r="H38" s="241"/>
      <c r="I38" s="244"/>
      <c r="J38" s="244"/>
      <c r="K38" s="244"/>
      <c r="L38" s="244"/>
      <c r="M38" s="244"/>
      <c r="N38" s="244"/>
      <c r="O38" s="187"/>
      <c r="P38" s="278"/>
      <c r="Q38" s="235"/>
      <c r="R38" s="235"/>
      <c r="S38" s="293"/>
      <c r="V38" s="238"/>
    </row>
    <row r="39" spans="1:26" ht="15" thickBot="1" x14ac:dyDescent="0.4">
      <c r="A39" s="198"/>
      <c r="B39" s="242"/>
      <c r="C39" s="126" t="s">
        <v>319</v>
      </c>
      <c r="D39" s="108" t="s">
        <v>289</v>
      </c>
      <c r="E39" s="255"/>
      <c r="F39" s="242"/>
      <c r="G39" s="242"/>
      <c r="H39" s="242"/>
      <c r="I39" s="256"/>
      <c r="J39" s="256"/>
      <c r="K39" s="256"/>
      <c r="L39" s="256"/>
      <c r="M39" s="256"/>
      <c r="N39" s="256"/>
      <c r="O39" s="247"/>
      <c r="P39" s="279"/>
      <c r="Q39" s="258"/>
      <c r="R39" s="258"/>
      <c r="S39" s="293"/>
      <c r="V39" s="252"/>
    </row>
    <row r="40" spans="1:26" ht="14.5" customHeight="1" x14ac:dyDescent="0.35">
      <c r="A40" s="196" t="s">
        <v>77</v>
      </c>
      <c r="B40" s="240" t="s">
        <v>99</v>
      </c>
      <c r="C40" s="122" t="s">
        <v>320</v>
      </c>
      <c r="D40" s="119" t="s">
        <v>281</v>
      </c>
      <c r="E40" s="253" t="s">
        <v>281</v>
      </c>
      <c r="F40" s="240">
        <f ca="1">COUNTIFS(INDIRECT("RAG!$C$"&amp;$V12&amp;":$BB$"&amp;$V12),F$11,RAG!$C$3:$BB$3,$B40)</f>
        <v>1</v>
      </c>
      <c r="G40" s="240">
        <f ca="1">COUNTIFS(INDIRECT("RAG!$C$"&amp;$V12&amp;":$BB$"&amp;$V12),G$11,RAG!$C$3:$BB$3,$B40)</f>
        <v>1</v>
      </c>
      <c r="H40" s="240">
        <f ca="1">COUNTIFS(INDIRECT("RAG!$C$"&amp;$V12&amp;":$BB$"&amp;$V12),H$11,RAG!$C$3:$BB$3,$B40)</f>
        <v>0</v>
      </c>
      <c r="I40" s="243" t="s">
        <v>282</v>
      </c>
      <c r="J40" s="243" t="s">
        <v>283</v>
      </c>
      <c r="K40" s="243" t="s">
        <v>321</v>
      </c>
      <c r="L40" s="243" t="s">
        <v>285</v>
      </c>
      <c r="M40" s="243" t="s">
        <v>286</v>
      </c>
      <c r="N40" s="243" t="s">
        <v>261</v>
      </c>
      <c r="O40" s="246" t="s">
        <v>861</v>
      </c>
      <c r="P40" s="277" t="s">
        <v>281</v>
      </c>
      <c r="Q40" s="234"/>
      <c r="R40" s="249"/>
      <c r="S40" s="293"/>
      <c r="V40" s="237"/>
      <c r="Z40" t="str">
        <f>IF(R40&gt;0,B40&amp;":"&amp;R40&amp;"
","")</f>
        <v/>
      </c>
    </row>
    <row r="41" spans="1:26" ht="29" x14ac:dyDescent="0.35">
      <c r="A41" s="197"/>
      <c r="B41" s="241"/>
      <c r="C41" s="81" t="s">
        <v>322</v>
      </c>
      <c r="D41" s="108" t="s">
        <v>289</v>
      </c>
      <c r="E41" s="254"/>
      <c r="F41" s="241"/>
      <c r="G41" s="241"/>
      <c r="H41" s="241"/>
      <c r="I41" s="244"/>
      <c r="J41" s="244"/>
      <c r="K41" s="244"/>
      <c r="L41" s="244"/>
      <c r="M41" s="244"/>
      <c r="N41" s="244"/>
      <c r="O41" s="187"/>
      <c r="P41" s="278"/>
      <c r="Q41" s="235"/>
      <c r="R41" s="250"/>
      <c r="S41" s="293"/>
      <c r="V41" s="238"/>
    </row>
    <row r="42" spans="1:26" x14ac:dyDescent="0.35">
      <c r="A42" s="197"/>
      <c r="B42" s="241"/>
      <c r="C42" s="81" t="s">
        <v>323</v>
      </c>
      <c r="D42" s="108" t="s">
        <v>281</v>
      </c>
      <c r="E42" s="254"/>
      <c r="F42" s="241"/>
      <c r="G42" s="241"/>
      <c r="H42" s="241"/>
      <c r="I42" s="244"/>
      <c r="J42" s="244"/>
      <c r="K42" s="244"/>
      <c r="L42" s="244"/>
      <c r="M42" s="244"/>
      <c r="N42" s="244"/>
      <c r="O42" s="187"/>
      <c r="P42" s="278"/>
      <c r="Q42" s="235"/>
      <c r="R42" s="250"/>
      <c r="S42" s="293"/>
      <c r="V42" s="238"/>
    </row>
    <row r="43" spans="1:26" ht="29" x14ac:dyDescent="0.35">
      <c r="A43" s="197"/>
      <c r="B43" s="241"/>
      <c r="C43" s="81" t="s">
        <v>324</v>
      </c>
      <c r="D43" s="108" t="s">
        <v>289</v>
      </c>
      <c r="E43" s="254"/>
      <c r="F43" s="241"/>
      <c r="G43" s="241"/>
      <c r="H43" s="241"/>
      <c r="I43" s="244"/>
      <c r="J43" s="244"/>
      <c r="K43" s="244"/>
      <c r="L43" s="244"/>
      <c r="M43" s="244"/>
      <c r="N43" s="244"/>
      <c r="O43" s="187"/>
      <c r="P43" s="278"/>
      <c r="Q43" s="235"/>
      <c r="R43" s="250"/>
      <c r="S43" s="293"/>
      <c r="V43" s="238"/>
    </row>
    <row r="44" spans="1:26" ht="43.5" x14ac:dyDescent="0.35">
      <c r="A44" s="197"/>
      <c r="B44" s="241"/>
      <c r="C44" s="81" t="s">
        <v>325</v>
      </c>
      <c r="D44" s="108" t="s">
        <v>289</v>
      </c>
      <c r="E44" s="254"/>
      <c r="F44" s="241"/>
      <c r="G44" s="241"/>
      <c r="H44" s="241"/>
      <c r="I44" s="244"/>
      <c r="J44" s="244"/>
      <c r="K44" s="244"/>
      <c r="L44" s="244"/>
      <c r="M44" s="244"/>
      <c r="N44" s="244"/>
      <c r="O44" s="187"/>
      <c r="P44" s="278"/>
      <c r="Q44" s="235"/>
      <c r="R44" s="250"/>
      <c r="S44" s="293"/>
      <c r="V44" s="238"/>
    </row>
    <row r="45" spans="1:26" ht="29.5" thickBot="1" x14ac:dyDescent="0.4">
      <c r="A45" s="198"/>
      <c r="B45" s="242"/>
      <c r="C45" s="123" t="s">
        <v>326</v>
      </c>
      <c r="D45" s="108" t="s">
        <v>289</v>
      </c>
      <c r="E45" s="255"/>
      <c r="F45" s="242"/>
      <c r="G45" s="242"/>
      <c r="H45" s="242"/>
      <c r="I45" s="256"/>
      <c r="J45" s="256"/>
      <c r="K45" s="256"/>
      <c r="L45" s="256"/>
      <c r="M45" s="256"/>
      <c r="N45" s="256"/>
      <c r="O45" s="247"/>
      <c r="P45" s="279"/>
      <c r="Q45" s="258"/>
      <c r="R45" s="251"/>
      <c r="S45" s="293"/>
      <c r="V45" s="252"/>
    </row>
    <row r="46" spans="1:26" ht="30" customHeight="1" x14ac:dyDescent="0.35">
      <c r="A46" s="196" t="s">
        <v>80</v>
      </c>
      <c r="B46" s="240" t="s">
        <v>100</v>
      </c>
      <c r="C46" s="122" t="s">
        <v>327</v>
      </c>
      <c r="D46" s="119" t="s">
        <v>281</v>
      </c>
      <c r="E46" s="253" t="s">
        <v>281</v>
      </c>
      <c r="F46" s="240">
        <f ca="1">COUNTIFS(INDIRECT("RAG!$C$"&amp;$V12&amp;":$BB$"&amp;$V12),F$11,RAG!$C$3:$BB$3,$B46)</f>
        <v>1</v>
      </c>
      <c r="G46" s="240">
        <f ca="1">COUNTIFS(INDIRECT("RAG!$C$"&amp;$V12&amp;":$BB$"&amp;$V12),G$11,RAG!$C$3:$BB$3,$B46)</f>
        <v>2</v>
      </c>
      <c r="H46" s="240">
        <f ca="1">COUNTIFS(INDIRECT("RAG!$C$"&amp;$V12&amp;":$BB$"&amp;$V12),H$11,RAG!$C$3:$BB$3,$B46)</f>
        <v>4</v>
      </c>
      <c r="I46" s="243" t="s">
        <v>282</v>
      </c>
      <c r="J46" s="243" t="s">
        <v>335</v>
      </c>
      <c r="K46" s="243" t="s">
        <v>284</v>
      </c>
      <c r="L46" s="243" t="s">
        <v>285</v>
      </c>
      <c r="M46" s="243" t="s">
        <v>286</v>
      </c>
      <c r="N46" s="243" t="s">
        <v>261</v>
      </c>
      <c r="O46" s="246" t="s">
        <v>569</v>
      </c>
      <c r="P46" s="277" t="s">
        <v>289</v>
      </c>
      <c r="Q46" s="234"/>
      <c r="R46" s="234" t="s">
        <v>312</v>
      </c>
      <c r="S46" s="292"/>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54"/>
      <c r="F47" s="241"/>
      <c r="G47" s="241"/>
      <c r="H47" s="241"/>
      <c r="I47" s="244"/>
      <c r="J47" s="244"/>
      <c r="K47" s="244"/>
      <c r="L47" s="244"/>
      <c r="M47" s="244"/>
      <c r="N47" s="244"/>
      <c r="O47" s="187"/>
      <c r="P47" s="278"/>
      <c r="Q47" s="235"/>
      <c r="R47" s="235"/>
      <c r="S47" s="292"/>
      <c r="V47" s="238"/>
    </row>
    <row r="48" spans="1:26" x14ac:dyDescent="0.35">
      <c r="A48" s="197"/>
      <c r="B48" s="241"/>
      <c r="C48" s="81" t="s">
        <v>329</v>
      </c>
      <c r="D48" s="108" t="s">
        <v>281</v>
      </c>
      <c r="E48" s="254"/>
      <c r="F48" s="241"/>
      <c r="G48" s="241"/>
      <c r="H48" s="241"/>
      <c r="I48" s="244"/>
      <c r="J48" s="244"/>
      <c r="K48" s="244"/>
      <c r="L48" s="244"/>
      <c r="M48" s="244"/>
      <c r="N48" s="244"/>
      <c r="O48" s="187"/>
      <c r="P48" s="278"/>
      <c r="Q48" s="235"/>
      <c r="R48" s="235"/>
      <c r="S48" s="292"/>
      <c r="V48" s="238"/>
    </row>
    <row r="49" spans="1:26" x14ac:dyDescent="0.35">
      <c r="A49" s="197"/>
      <c r="B49" s="241"/>
      <c r="C49" s="81" t="s">
        <v>330</v>
      </c>
      <c r="D49" s="108" t="s">
        <v>289</v>
      </c>
      <c r="E49" s="254"/>
      <c r="F49" s="241"/>
      <c r="G49" s="241"/>
      <c r="H49" s="241"/>
      <c r="I49" s="244"/>
      <c r="J49" s="244"/>
      <c r="K49" s="244"/>
      <c r="L49" s="244"/>
      <c r="M49" s="244"/>
      <c r="N49" s="244"/>
      <c r="O49" s="187"/>
      <c r="P49" s="278"/>
      <c r="Q49" s="235"/>
      <c r="R49" s="235"/>
      <c r="S49" s="292"/>
      <c r="V49" s="238"/>
    </row>
    <row r="50" spans="1:26" ht="93.65" customHeight="1" thickBot="1" x14ac:dyDescent="0.4">
      <c r="A50" s="198"/>
      <c r="B50" s="242"/>
      <c r="C50" s="123" t="s">
        <v>331</v>
      </c>
      <c r="D50" s="108" t="s">
        <v>289</v>
      </c>
      <c r="E50" s="255"/>
      <c r="F50" s="242"/>
      <c r="G50" s="242"/>
      <c r="H50" s="242"/>
      <c r="I50" s="256"/>
      <c r="J50" s="256"/>
      <c r="K50" s="256"/>
      <c r="L50" s="256"/>
      <c r="M50" s="256"/>
      <c r="N50" s="256"/>
      <c r="O50" s="247"/>
      <c r="P50" s="279"/>
      <c r="Q50" s="258"/>
      <c r="R50" s="258"/>
      <c r="S50" s="292"/>
      <c r="V50" s="252"/>
    </row>
    <row r="51" spans="1:26" ht="43.5" customHeight="1" x14ac:dyDescent="0.35">
      <c r="A51" s="196" t="s">
        <v>81</v>
      </c>
      <c r="B51" s="240" t="s">
        <v>101</v>
      </c>
      <c r="C51" s="122" t="s">
        <v>332</v>
      </c>
      <c r="D51" s="119" t="s">
        <v>281</v>
      </c>
      <c r="E51" s="253" t="s">
        <v>281</v>
      </c>
      <c r="F51" s="240">
        <f ca="1">COUNTIFS(INDIRECT("RAG!$C$"&amp;$V12&amp;":$BB$"&amp;$V12),F$11,RAG!$C$3:$BB$3,$B51)</f>
        <v>1</v>
      </c>
      <c r="G51" s="240">
        <f ca="1">COUNTIFS(INDIRECT("RAG!$C$"&amp;$V12&amp;":$BB$"&amp;$V12),G$11,RAG!$C$3:$BB$3,$B51)</f>
        <v>1</v>
      </c>
      <c r="H51" s="240">
        <f ca="1">COUNTIFS(INDIRECT("RAG!$C$"&amp;$V12&amp;":$BB$"&amp;$V12),H$11,RAG!$C$3:$BB$3,$B51)</f>
        <v>2</v>
      </c>
      <c r="I51" s="243" t="s">
        <v>231</v>
      </c>
      <c r="J51" s="243" t="s">
        <v>231</v>
      </c>
      <c r="K51" s="243" t="s">
        <v>231</v>
      </c>
      <c r="L51" s="243" t="s">
        <v>231</v>
      </c>
      <c r="M51" s="243" t="s">
        <v>231</v>
      </c>
      <c r="N51" s="243" t="s">
        <v>262</v>
      </c>
      <c r="O51" s="246" t="s">
        <v>862</v>
      </c>
      <c r="P51" s="231" t="s">
        <v>289</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78" customHeight="1" thickBot="1" x14ac:dyDescent="0.4">
      <c r="A52" s="198"/>
      <c r="B52" s="242"/>
      <c r="C52" s="123" t="s">
        <v>333</v>
      </c>
      <c r="D52" s="108" t="s">
        <v>281</v>
      </c>
      <c r="E52" s="255"/>
      <c r="F52" s="242"/>
      <c r="G52" s="242"/>
      <c r="H52" s="242"/>
      <c r="I52" s="256"/>
      <c r="J52" s="256"/>
      <c r="K52" s="256"/>
      <c r="L52" s="256"/>
      <c r="M52" s="256"/>
      <c r="N52" s="256"/>
      <c r="O52" s="247"/>
      <c r="P52" s="248"/>
      <c r="Q52" s="258"/>
      <c r="R52" s="258"/>
      <c r="S52" s="293"/>
      <c r="V52" s="252"/>
    </row>
    <row r="53" spans="1:26" ht="29" x14ac:dyDescent="0.35">
      <c r="A53" s="196" t="s">
        <v>83</v>
      </c>
      <c r="B53" s="240" t="s">
        <v>102</v>
      </c>
      <c r="C53" s="119" t="s">
        <v>334</v>
      </c>
      <c r="D53" s="119" t="s">
        <v>289</v>
      </c>
      <c r="E53" s="265" t="s">
        <v>281</v>
      </c>
      <c r="F53" s="259">
        <f ca="1">COUNTIFS(INDIRECT("RAG!$C$"&amp;$V12&amp;":$BB$"&amp;$V12),F$11,RAG!$C$3:$BB$3,$B53)</f>
        <v>1</v>
      </c>
      <c r="G53" s="259">
        <f ca="1">COUNTIFS(INDIRECT("RAG!$C$"&amp;$V12&amp;":$BB$"&amp;$V12),G$11,RAG!$C$3:$BB$3,$B53)</f>
        <v>0</v>
      </c>
      <c r="H53" s="259">
        <f ca="1">COUNTIFS(INDIRECT("RAG!$C$"&amp;$V12&amp;":$BB$"&amp;$V12),H$11,RAG!$C$3:$BB$3,$B53)</f>
        <v>0</v>
      </c>
      <c r="I53" s="243" t="s">
        <v>282</v>
      </c>
      <c r="J53" s="243" t="s">
        <v>335</v>
      </c>
      <c r="K53" s="243" t="s">
        <v>284</v>
      </c>
      <c r="L53" s="243" t="s">
        <v>381</v>
      </c>
      <c r="M53" s="243" t="s">
        <v>286</v>
      </c>
      <c r="N53" s="243" t="s">
        <v>264</v>
      </c>
      <c r="O53" s="246" t="s">
        <v>532</v>
      </c>
      <c r="P53" s="231" t="s">
        <v>281</v>
      </c>
      <c r="Q53" s="234" t="s">
        <v>528</v>
      </c>
      <c r="R53" s="249"/>
      <c r="S53" s="293"/>
      <c r="V53" s="237"/>
      <c r="Z53" t="str">
        <f>IF(R53&gt;0,B53&amp;":"&amp;R53&amp;"
","")</f>
        <v/>
      </c>
    </row>
    <row r="54" spans="1:26" x14ac:dyDescent="0.35">
      <c r="A54" s="197"/>
      <c r="B54" s="241"/>
      <c r="C54" s="108" t="s">
        <v>336</v>
      </c>
      <c r="D54" s="108" t="s">
        <v>281</v>
      </c>
      <c r="E54" s="266"/>
      <c r="F54" s="260"/>
      <c r="G54" s="260"/>
      <c r="H54" s="260"/>
      <c r="I54" s="244"/>
      <c r="J54" s="244"/>
      <c r="K54" s="244"/>
      <c r="L54" s="244"/>
      <c r="M54" s="244"/>
      <c r="N54" s="244"/>
      <c r="O54" s="187"/>
      <c r="P54" s="232"/>
      <c r="Q54" s="235"/>
      <c r="R54" s="250"/>
      <c r="S54" s="293"/>
      <c r="V54" s="238"/>
    </row>
    <row r="55" spans="1:26" x14ac:dyDescent="0.35">
      <c r="A55" s="197"/>
      <c r="B55" s="241"/>
      <c r="C55" s="127" t="s">
        <v>337</v>
      </c>
      <c r="D55" s="108" t="s">
        <v>289</v>
      </c>
      <c r="E55" s="266"/>
      <c r="F55" s="260"/>
      <c r="G55" s="260"/>
      <c r="H55" s="260"/>
      <c r="I55" s="244"/>
      <c r="J55" s="244"/>
      <c r="K55" s="244"/>
      <c r="L55" s="244"/>
      <c r="M55" s="244"/>
      <c r="N55" s="244"/>
      <c r="O55" s="187"/>
      <c r="P55" s="232"/>
      <c r="Q55" s="235"/>
      <c r="R55" s="250"/>
      <c r="S55" s="293"/>
      <c r="V55" s="238"/>
    </row>
    <row r="56" spans="1:26" x14ac:dyDescent="0.35">
      <c r="A56" s="197"/>
      <c r="B56" s="241"/>
      <c r="C56" s="108" t="s">
        <v>338</v>
      </c>
      <c r="D56" s="108" t="s">
        <v>289</v>
      </c>
      <c r="E56" s="266"/>
      <c r="F56" s="260"/>
      <c r="G56" s="260"/>
      <c r="H56" s="260"/>
      <c r="I56" s="244"/>
      <c r="J56" s="244"/>
      <c r="K56" s="244"/>
      <c r="L56" s="244"/>
      <c r="M56" s="244"/>
      <c r="N56" s="244"/>
      <c r="O56" s="187"/>
      <c r="P56" s="232"/>
      <c r="Q56" s="235"/>
      <c r="R56" s="250"/>
      <c r="S56" s="293"/>
      <c r="V56" s="238"/>
    </row>
    <row r="57" spans="1:26" ht="112" customHeight="1" thickBot="1" x14ac:dyDescent="0.4">
      <c r="A57" s="198"/>
      <c r="B57" s="242"/>
      <c r="C57" s="121" t="s">
        <v>339</v>
      </c>
      <c r="D57" s="108" t="s">
        <v>281</v>
      </c>
      <c r="E57" s="267"/>
      <c r="F57" s="261"/>
      <c r="G57" s="261"/>
      <c r="H57" s="261"/>
      <c r="I57" s="256"/>
      <c r="J57" s="256"/>
      <c r="K57" s="256"/>
      <c r="L57" s="256"/>
      <c r="M57" s="256"/>
      <c r="N57" s="256"/>
      <c r="O57" s="247"/>
      <c r="P57" s="248"/>
      <c r="Q57" s="258"/>
      <c r="R57" s="251"/>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2</v>
      </c>
      <c r="H58" s="259">
        <f ca="1">COUNTIFS(INDIRECT("RAG!$C$"&amp;$V12&amp;":$BB$"&amp;$V12),H$11,RAG!$C$3:$BB$3,$B58)</f>
        <v>0</v>
      </c>
      <c r="I58" s="243" t="s">
        <v>282</v>
      </c>
      <c r="J58" s="243" t="s">
        <v>335</v>
      </c>
      <c r="K58" s="243" t="s">
        <v>284</v>
      </c>
      <c r="L58" s="243" t="s">
        <v>285</v>
      </c>
      <c r="M58" s="243" t="s">
        <v>286</v>
      </c>
      <c r="N58" s="243" t="s">
        <v>264</v>
      </c>
      <c r="O58" s="246" t="s">
        <v>863</v>
      </c>
      <c r="P58" s="231" t="s">
        <v>281</v>
      </c>
      <c r="Q58" s="234" t="s">
        <v>566</v>
      </c>
      <c r="R58" s="234" t="s">
        <v>524</v>
      </c>
      <c r="S58" s="293"/>
      <c r="V58" s="237"/>
      <c r="Z58" t="str">
        <f>IF(R58&gt;0,B58&amp;":"&amp;R58&amp;"
","")</f>
        <v xml:space="preserve">IIA9:Local Plan Policy CN4: Sustainable Drainage requires sites to incorporate natural flood risk solutions, such as SUDs.
</v>
      </c>
    </row>
    <row r="59" spans="1:26" x14ac:dyDescent="0.35">
      <c r="A59" s="197"/>
      <c r="B59" s="241"/>
      <c r="C59" s="109" t="s">
        <v>341</v>
      </c>
      <c r="D59" s="108" t="s">
        <v>289</v>
      </c>
      <c r="E59" s="266"/>
      <c r="F59" s="260"/>
      <c r="G59" s="260"/>
      <c r="H59" s="260"/>
      <c r="I59" s="244"/>
      <c r="J59" s="244"/>
      <c r="K59" s="244"/>
      <c r="L59" s="244"/>
      <c r="M59" s="244"/>
      <c r="N59" s="244"/>
      <c r="O59" s="187"/>
      <c r="P59" s="232"/>
      <c r="Q59" s="235"/>
      <c r="R59" s="235"/>
      <c r="S59" s="293"/>
      <c r="V59" s="238"/>
    </row>
    <row r="60" spans="1:26" ht="79.5" customHeight="1" thickBot="1" x14ac:dyDescent="0.4">
      <c r="A60" s="198"/>
      <c r="B60" s="242"/>
      <c r="C60" s="129" t="s">
        <v>342</v>
      </c>
      <c r="D60" s="108" t="s">
        <v>289</v>
      </c>
      <c r="E60" s="267"/>
      <c r="F60" s="261"/>
      <c r="G60" s="261"/>
      <c r="H60" s="261"/>
      <c r="I60" s="256"/>
      <c r="J60" s="256"/>
      <c r="K60" s="256"/>
      <c r="L60" s="256"/>
      <c r="M60" s="256"/>
      <c r="N60" s="256"/>
      <c r="O60" s="247"/>
      <c r="P60" s="248"/>
      <c r="Q60" s="258"/>
      <c r="R60" s="258"/>
      <c r="S60" s="293"/>
      <c r="V60" s="252"/>
    </row>
    <row r="61" spans="1:26" x14ac:dyDescent="0.35">
      <c r="A61" s="196" t="s">
        <v>85</v>
      </c>
      <c r="B61" s="240" t="s">
        <v>104</v>
      </c>
      <c r="C61" s="119" t="s">
        <v>343</v>
      </c>
      <c r="D61" s="119" t="s">
        <v>281</v>
      </c>
      <c r="E61" s="265" t="s">
        <v>281</v>
      </c>
      <c r="F61" s="259">
        <f ca="1">COUNTIFS(INDIRECT("RAG!$C$"&amp;$V12&amp;":$BB$"&amp;$V12),F$11,RAG!$C$3:$BB$3,$B61)</f>
        <v>0</v>
      </c>
      <c r="G61" s="259">
        <f ca="1">COUNTIFS(INDIRECT("RAG!$C$"&amp;$V12&amp;":$BB$"&amp;$V12),G$11,RAG!$C$3:$BB$3,$B61)</f>
        <v>0</v>
      </c>
      <c r="H61" s="259">
        <f ca="1">COUNTIFS(INDIRECT("RAG!$C$"&amp;$V12&amp;":$BB$"&amp;$V12),H$11,RAG!$C$3:$BB$3,$B61)</f>
        <v>5</v>
      </c>
      <c r="I61" s="243" t="s">
        <v>282</v>
      </c>
      <c r="J61" s="243" t="s">
        <v>335</v>
      </c>
      <c r="K61" s="243" t="s">
        <v>284</v>
      </c>
      <c r="L61" s="243" t="s">
        <v>285</v>
      </c>
      <c r="M61" s="243" t="s">
        <v>286</v>
      </c>
      <c r="N61" s="243" t="s">
        <v>261</v>
      </c>
      <c r="O61" s="246" t="s">
        <v>667</v>
      </c>
      <c r="P61" s="231" t="s">
        <v>289</v>
      </c>
      <c r="Q61" s="271"/>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44"/>
      <c r="J62" s="244"/>
      <c r="K62" s="244"/>
      <c r="L62" s="244"/>
      <c r="M62" s="244"/>
      <c r="N62" s="244"/>
      <c r="O62" s="187"/>
      <c r="P62" s="232"/>
      <c r="Q62" s="272"/>
      <c r="R62" s="272"/>
      <c r="S62" s="293"/>
      <c r="V62" s="275"/>
    </row>
    <row r="63" spans="1:26" x14ac:dyDescent="0.35">
      <c r="A63" s="197"/>
      <c r="B63" s="241"/>
      <c r="C63" s="108" t="s">
        <v>345</v>
      </c>
      <c r="D63" s="108" t="s">
        <v>281</v>
      </c>
      <c r="E63" s="266"/>
      <c r="F63" s="260"/>
      <c r="G63" s="260"/>
      <c r="H63" s="260"/>
      <c r="I63" s="244"/>
      <c r="J63" s="244"/>
      <c r="K63" s="244"/>
      <c r="L63" s="244"/>
      <c r="M63" s="244"/>
      <c r="N63" s="244"/>
      <c r="O63" s="187"/>
      <c r="P63" s="232"/>
      <c r="Q63" s="272"/>
      <c r="R63" s="272"/>
      <c r="S63" s="293"/>
      <c r="V63" s="275"/>
    </row>
    <row r="64" spans="1:26" x14ac:dyDescent="0.35">
      <c r="A64" s="197"/>
      <c r="B64" s="241"/>
      <c r="C64" s="108" t="s">
        <v>346</v>
      </c>
      <c r="D64" s="108" t="s">
        <v>281</v>
      </c>
      <c r="E64" s="266"/>
      <c r="F64" s="260"/>
      <c r="G64" s="260"/>
      <c r="H64" s="260"/>
      <c r="I64" s="244"/>
      <c r="J64" s="244"/>
      <c r="K64" s="244"/>
      <c r="L64" s="244"/>
      <c r="M64" s="244"/>
      <c r="N64" s="244"/>
      <c r="O64" s="187"/>
      <c r="P64" s="232"/>
      <c r="Q64" s="272"/>
      <c r="R64" s="272"/>
      <c r="S64" s="293"/>
      <c r="V64" s="275"/>
    </row>
    <row r="65" spans="1:26" x14ac:dyDescent="0.35">
      <c r="A65" s="197"/>
      <c r="B65" s="241"/>
      <c r="C65" s="108" t="s">
        <v>347</v>
      </c>
      <c r="D65" s="108" t="s">
        <v>289</v>
      </c>
      <c r="E65" s="266"/>
      <c r="F65" s="260"/>
      <c r="G65" s="260"/>
      <c r="H65" s="260"/>
      <c r="I65" s="244"/>
      <c r="J65" s="244"/>
      <c r="K65" s="244"/>
      <c r="L65" s="244"/>
      <c r="M65" s="244"/>
      <c r="N65" s="244"/>
      <c r="O65" s="187"/>
      <c r="P65" s="232"/>
      <c r="Q65" s="272"/>
      <c r="R65" s="272"/>
      <c r="S65" s="293"/>
      <c r="V65" s="275"/>
    </row>
    <row r="66" spans="1:26" x14ac:dyDescent="0.35">
      <c r="A66" s="197"/>
      <c r="B66" s="241"/>
      <c r="C66" s="108" t="s">
        <v>348</v>
      </c>
      <c r="D66" s="108" t="s">
        <v>289</v>
      </c>
      <c r="E66" s="266"/>
      <c r="F66" s="260"/>
      <c r="G66" s="260"/>
      <c r="H66" s="260"/>
      <c r="I66" s="244"/>
      <c r="J66" s="244"/>
      <c r="K66" s="244"/>
      <c r="L66" s="244"/>
      <c r="M66" s="244"/>
      <c r="N66" s="244"/>
      <c r="O66" s="187"/>
      <c r="P66" s="232"/>
      <c r="Q66" s="272"/>
      <c r="R66" s="272"/>
      <c r="S66" s="293"/>
      <c r="V66" s="275"/>
    </row>
    <row r="67" spans="1:26" ht="29" x14ac:dyDescent="0.35">
      <c r="A67" s="197"/>
      <c r="B67" s="241"/>
      <c r="C67" s="108" t="s">
        <v>349</v>
      </c>
      <c r="D67" s="108" t="s">
        <v>289</v>
      </c>
      <c r="E67" s="266"/>
      <c r="F67" s="260"/>
      <c r="G67" s="260"/>
      <c r="H67" s="260"/>
      <c r="I67" s="244"/>
      <c r="J67" s="244"/>
      <c r="K67" s="244"/>
      <c r="L67" s="244"/>
      <c r="M67" s="244"/>
      <c r="N67" s="244"/>
      <c r="O67" s="187"/>
      <c r="P67" s="232"/>
      <c r="Q67" s="272"/>
      <c r="R67" s="272"/>
      <c r="S67" s="293"/>
      <c r="V67" s="275"/>
    </row>
    <row r="68" spans="1:26" ht="95.5" customHeight="1" thickBot="1" x14ac:dyDescent="0.4">
      <c r="A68" s="198"/>
      <c r="B68" s="242"/>
      <c r="C68" s="121" t="s">
        <v>350</v>
      </c>
      <c r="D68" s="108" t="s">
        <v>281</v>
      </c>
      <c r="E68" s="267"/>
      <c r="F68" s="261"/>
      <c r="G68" s="261"/>
      <c r="H68" s="261"/>
      <c r="I68" s="256"/>
      <c r="J68" s="256"/>
      <c r="K68" s="256"/>
      <c r="L68" s="256"/>
      <c r="M68" s="256"/>
      <c r="N68" s="256"/>
      <c r="O68" s="247"/>
      <c r="P68" s="248"/>
      <c r="Q68" s="273"/>
      <c r="R68" s="273"/>
      <c r="S68" s="293"/>
      <c r="V68" s="276"/>
    </row>
    <row r="69" spans="1:26" x14ac:dyDescent="0.35">
      <c r="A69" s="196" t="s">
        <v>599</v>
      </c>
      <c r="B69" s="240" t="s">
        <v>105</v>
      </c>
      <c r="C69" s="124" t="s">
        <v>738</v>
      </c>
      <c r="D69" s="119" t="s">
        <v>281</v>
      </c>
      <c r="E69" s="265" t="s">
        <v>281</v>
      </c>
      <c r="F69" s="259">
        <f ca="1">COUNTIFS(INDIRECT("RAG!$C$"&amp;$V12&amp;":$BB$"&amp;$V12),F$11,RAG!$C$3:$BB$3,$B69)</f>
        <v>0</v>
      </c>
      <c r="G69" s="259">
        <f ca="1">COUNTIFS(INDIRECT("RAG!$C$"&amp;$V12&amp;":$BB$"&amp;$V12),G$11,RAG!$C$3:$BB$3,$B69)</f>
        <v>0</v>
      </c>
      <c r="H69" s="259">
        <f ca="1">COUNTIFS(INDIRECT("RAG!$C$"&amp;$V12&amp;":$BB$"&amp;$V12),H$11,RAG!$C$3:$BB$3,$B69)</f>
        <v>6</v>
      </c>
      <c r="I69" s="243" t="s">
        <v>282</v>
      </c>
      <c r="J69" s="243" t="s">
        <v>335</v>
      </c>
      <c r="K69" s="243" t="s">
        <v>284</v>
      </c>
      <c r="L69" s="243" t="s">
        <v>285</v>
      </c>
      <c r="M69" s="243" t="s">
        <v>286</v>
      </c>
      <c r="N69" s="243" t="s">
        <v>261</v>
      </c>
      <c r="O69" s="262" t="s">
        <v>561</v>
      </c>
      <c r="P69" s="231" t="s">
        <v>289</v>
      </c>
      <c r="Q69" s="249"/>
      <c r="R69" s="249"/>
      <c r="S69" s="292"/>
      <c r="V69" s="237"/>
      <c r="Z69" t="str">
        <f>IF(R69&gt;0,B69&amp;":"&amp;R69&amp;"
","")</f>
        <v/>
      </c>
    </row>
    <row r="70" spans="1:26" x14ac:dyDescent="0.35">
      <c r="A70" s="197"/>
      <c r="B70" s="241"/>
      <c r="C70" s="125" t="s">
        <v>352</v>
      </c>
      <c r="D70" s="108" t="s">
        <v>281</v>
      </c>
      <c r="E70" s="266"/>
      <c r="F70" s="260"/>
      <c r="G70" s="260"/>
      <c r="H70" s="260"/>
      <c r="I70" s="244"/>
      <c r="J70" s="244"/>
      <c r="K70" s="244"/>
      <c r="L70" s="244"/>
      <c r="M70" s="244"/>
      <c r="N70" s="244"/>
      <c r="O70" s="263"/>
      <c r="P70" s="232"/>
      <c r="Q70" s="250"/>
      <c r="R70" s="250"/>
      <c r="S70" s="292"/>
      <c r="V70" s="238"/>
    </row>
    <row r="71" spans="1:26" ht="29" x14ac:dyDescent="0.35">
      <c r="A71" s="197"/>
      <c r="B71" s="241"/>
      <c r="C71" s="125" t="s">
        <v>353</v>
      </c>
      <c r="D71" s="108" t="s">
        <v>289</v>
      </c>
      <c r="E71" s="266"/>
      <c r="F71" s="260"/>
      <c r="G71" s="260"/>
      <c r="H71" s="260"/>
      <c r="I71" s="244"/>
      <c r="J71" s="244"/>
      <c r="K71" s="244"/>
      <c r="L71" s="244"/>
      <c r="M71" s="244"/>
      <c r="N71" s="244"/>
      <c r="O71" s="263"/>
      <c r="P71" s="232"/>
      <c r="Q71" s="250"/>
      <c r="R71" s="250"/>
      <c r="S71" s="292"/>
      <c r="V71" s="238"/>
    </row>
    <row r="72" spans="1:26" x14ac:dyDescent="0.35">
      <c r="A72" s="197"/>
      <c r="B72" s="241"/>
      <c r="C72" s="125" t="s">
        <v>354</v>
      </c>
      <c r="D72" s="108" t="s">
        <v>289</v>
      </c>
      <c r="E72" s="266"/>
      <c r="F72" s="260"/>
      <c r="G72" s="260"/>
      <c r="H72" s="260"/>
      <c r="I72" s="244"/>
      <c r="J72" s="244"/>
      <c r="K72" s="244"/>
      <c r="L72" s="244"/>
      <c r="M72" s="244"/>
      <c r="N72" s="244"/>
      <c r="O72" s="263"/>
      <c r="P72" s="232"/>
      <c r="Q72" s="250"/>
      <c r="R72" s="250"/>
      <c r="S72" s="292"/>
      <c r="V72" s="238"/>
    </row>
    <row r="73" spans="1:26" x14ac:dyDescent="0.35">
      <c r="A73" s="197"/>
      <c r="B73" s="241"/>
      <c r="C73" s="125" t="s">
        <v>739</v>
      </c>
      <c r="D73" s="108" t="s">
        <v>289</v>
      </c>
      <c r="E73" s="266"/>
      <c r="F73" s="260"/>
      <c r="G73" s="260"/>
      <c r="H73" s="260"/>
      <c r="I73" s="244"/>
      <c r="J73" s="244"/>
      <c r="K73" s="244"/>
      <c r="L73" s="244"/>
      <c r="M73" s="244"/>
      <c r="N73" s="244"/>
      <c r="O73" s="263"/>
      <c r="P73" s="232"/>
      <c r="Q73" s="250"/>
      <c r="R73" s="250"/>
      <c r="S73" s="292"/>
      <c r="V73" s="238"/>
    </row>
    <row r="74" spans="1:26" x14ac:dyDescent="0.35">
      <c r="A74" s="197"/>
      <c r="B74" s="241"/>
      <c r="C74" s="125" t="s">
        <v>355</v>
      </c>
      <c r="D74" s="108" t="s">
        <v>289</v>
      </c>
      <c r="E74" s="266"/>
      <c r="F74" s="260"/>
      <c r="G74" s="260"/>
      <c r="H74" s="260"/>
      <c r="I74" s="244"/>
      <c r="J74" s="244"/>
      <c r="K74" s="244"/>
      <c r="L74" s="244"/>
      <c r="M74" s="244"/>
      <c r="N74" s="244"/>
      <c r="O74" s="263"/>
      <c r="P74" s="232"/>
      <c r="Q74" s="250"/>
      <c r="R74" s="250"/>
      <c r="S74" s="292"/>
      <c r="V74" s="238"/>
    </row>
    <row r="75" spans="1:26" ht="15" thickBot="1" x14ac:dyDescent="0.4">
      <c r="A75" s="198"/>
      <c r="B75" s="242"/>
      <c r="C75" s="126" t="s">
        <v>356</v>
      </c>
      <c r="D75" s="108" t="s">
        <v>289</v>
      </c>
      <c r="E75" s="267"/>
      <c r="F75" s="261"/>
      <c r="G75" s="261"/>
      <c r="H75" s="261"/>
      <c r="I75" s="256"/>
      <c r="J75" s="256"/>
      <c r="K75" s="256"/>
      <c r="L75" s="256"/>
      <c r="M75" s="256"/>
      <c r="N75" s="256"/>
      <c r="O75" s="264"/>
      <c r="P75" s="248"/>
      <c r="Q75" s="251"/>
      <c r="R75" s="251"/>
      <c r="S75" s="292"/>
      <c r="V75" s="252"/>
    </row>
    <row r="76" spans="1:26" x14ac:dyDescent="0.35">
      <c r="A76" s="196" t="s">
        <v>87</v>
      </c>
      <c r="B76" s="240" t="s">
        <v>106</v>
      </c>
      <c r="C76" s="124" t="s">
        <v>357</v>
      </c>
      <c r="D76" s="119" t="s">
        <v>281</v>
      </c>
      <c r="E76" s="265" t="s">
        <v>281</v>
      </c>
      <c r="F76" s="259">
        <f ca="1">COUNTIFS(INDIRECT("RAG!$C$"&amp;$V12&amp;":$BB$"&amp;$V12),F$11,RAG!$C$3:$BB$3,$B76)</f>
        <v>1</v>
      </c>
      <c r="G76" s="259">
        <f ca="1">COUNTIFS(INDIRECT("RAG!$C$"&amp;$V12&amp;":$BB$"&amp;$V12),G$11,RAG!$C$3:$BB$3,$B76)</f>
        <v>0</v>
      </c>
      <c r="H76" s="259">
        <f ca="1">COUNTIFS(INDIRECT("RAG!$C$"&amp;$V12&amp;":$BB$"&amp;$V12),H$11,RAG!$C$3:$BB$3,$B76)</f>
        <v>3</v>
      </c>
      <c r="I76" s="243" t="s">
        <v>231</v>
      </c>
      <c r="J76" s="243" t="s">
        <v>231</v>
      </c>
      <c r="K76" s="243" t="s">
        <v>231</v>
      </c>
      <c r="L76" s="243" t="s">
        <v>231</v>
      </c>
      <c r="M76" s="243" t="s">
        <v>231</v>
      </c>
      <c r="N76" s="243" t="s">
        <v>262</v>
      </c>
      <c r="O76" s="268" t="s">
        <v>522</v>
      </c>
      <c r="P76" s="231" t="s">
        <v>289</v>
      </c>
      <c r="Q76" s="249"/>
      <c r="R76" s="234" t="s">
        <v>392</v>
      </c>
      <c r="S76" s="293"/>
      <c r="V76" s="237"/>
      <c r="Z76" t="str">
        <f>IF(R76&gt;0,B76&amp;":"&amp;R76&amp;"
","")</f>
        <v xml:space="preserve">IIA12:Local Plan Policy GR1 Achieving a High Standard of Development
Design and Layout Considerations requires all development proposals to respect the character and landscape of which it is built in.
</v>
      </c>
    </row>
    <row r="77" spans="1:26" x14ac:dyDescent="0.35">
      <c r="A77" s="197"/>
      <c r="B77" s="241"/>
      <c r="C77" s="125" t="s">
        <v>359</v>
      </c>
      <c r="D77" s="108" t="s">
        <v>289</v>
      </c>
      <c r="E77" s="266"/>
      <c r="F77" s="260"/>
      <c r="G77" s="260"/>
      <c r="H77" s="260"/>
      <c r="I77" s="244"/>
      <c r="J77" s="244"/>
      <c r="K77" s="244"/>
      <c r="L77" s="244"/>
      <c r="M77" s="244"/>
      <c r="N77" s="244"/>
      <c r="O77" s="269"/>
      <c r="P77" s="232"/>
      <c r="Q77" s="250"/>
      <c r="R77" s="235"/>
      <c r="S77" s="293"/>
      <c r="V77" s="238"/>
    </row>
    <row r="78" spans="1:26" x14ac:dyDescent="0.35">
      <c r="A78" s="197"/>
      <c r="B78" s="241"/>
      <c r="C78" s="125" t="s">
        <v>360</v>
      </c>
      <c r="D78" s="108" t="s">
        <v>281</v>
      </c>
      <c r="E78" s="266"/>
      <c r="F78" s="260"/>
      <c r="G78" s="260"/>
      <c r="H78" s="260"/>
      <c r="I78" s="244"/>
      <c r="J78" s="244"/>
      <c r="K78" s="244"/>
      <c r="L78" s="244"/>
      <c r="M78" s="244"/>
      <c r="N78" s="244"/>
      <c r="O78" s="269"/>
      <c r="P78" s="232"/>
      <c r="Q78" s="250"/>
      <c r="R78" s="235"/>
      <c r="S78" s="293"/>
      <c r="V78" s="238"/>
    </row>
    <row r="79" spans="1:26" x14ac:dyDescent="0.35">
      <c r="A79" s="197"/>
      <c r="B79" s="241"/>
      <c r="C79" s="125" t="s">
        <v>361</v>
      </c>
      <c r="D79" s="108" t="s">
        <v>281</v>
      </c>
      <c r="E79" s="266"/>
      <c r="F79" s="260"/>
      <c r="G79" s="260"/>
      <c r="H79" s="260"/>
      <c r="I79" s="244"/>
      <c r="J79" s="244"/>
      <c r="K79" s="244"/>
      <c r="L79" s="244"/>
      <c r="M79" s="244"/>
      <c r="N79" s="244"/>
      <c r="O79" s="269"/>
      <c r="P79" s="232"/>
      <c r="Q79" s="250"/>
      <c r="R79" s="235"/>
      <c r="S79" s="293"/>
      <c r="V79" s="238"/>
    </row>
    <row r="80" spans="1:26" ht="75" customHeight="1" thickBot="1" x14ac:dyDescent="0.4">
      <c r="A80" s="198"/>
      <c r="B80" s="242"/>
      <c r="C80" s="130" t="s">
        <v>362</v>
      </c>
      <c r="D80" s="108" t="s">
        <v>289</v>
      </c>
      <c r="E80" s="267"/>
      <c r="F80" s="261"/>
      <c r="G80" s="261"/>
      <c r="H80" s="261"/>
      <c r="I80" s="256"/>
      <c r="J80" s="256"/>
      <c r="K80" s="256"/>
      <c r="L80" s="256"/>
      <c r="M80" s="256"/>
      <c r="N80" s="256"/>
      <c r="O80" s="270"/>
      <c r="P80" s="248"/>
      <c r="Q80" s="251"/>
      <c r="R80" s="258"/>
      <c r="S80" s="293"/>
      <c r="V80" s="252"/>
    </row>
    <row r="81" spans="1:26"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1</v>
      </c>
      <c r="H81" s="240">
        <f ca="1">COUNTIFS(INDIRECT("RAG!$C$"&amp;$V12&amp;":$BB$"&amp;$V12),H$11,RAG!$C$3:$BB$3,$B81)</f>
        <v>4</v>
      </c>
      <c r="I81" s="243" t="s">
        <v>231</v>
      </c>
      <c r="J81" s="243" t="s">
        <v>231</v>
      </c>
      <c r="K81" s="243" t="s">
        <v>231</v>
      </c>
      <c r="L81" s="243" t="s">
        <v>231</v>
      </c>
      <c r="M81" s="243" t="s">
        <v>231</v>
      </c>
      <c r="N81" s="243" t="s">
        <v>262</v>
      </c>
      <c r="O81" s="246" t="s">
        <v>956</v>
      </c>
      <c r="P81" s="231" t="s">
        <v>289</v>
      </c>
      <c r="Q81" s="249"/>
      <c r="R81" s="234" t="s">
        <v>938</v>
      </c>
      <c r="S81" s="294"/>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54"/>
      <c r="F82" s="241"/>
      <c r="G82" s="241"/>
      <c r="H82" s="241"/>
      <c r="I82" s="244"/>
      <c r="J82" s="244"/>
      <c r="K82" s="244"/>
      <c r="L82" s="244"/>
      <c r="M82" s="244"/>
      <c r="N82" s="244"/>
      <c r="O82" s="187"/>
      <c r="P82" s="232"/>
      <c r="Q82" s="250"/>
      <c r="R82" s="235"/>
      <c r="S82" s="294"/>
      <c r="V82" s="238"/>
    </row>
    <row r="83" spans="1:26" x14ac:dyDescent="0.35">
      <c r="A83" s="201"/>
      <c r="B83" s="241"/>
      <c r="C83" s="125" t="s">
        <v>365</v>
      </c>
      <c r="D83" s="108" t="s">
        <v>289</v>
      </c>
      <c r="E83" s="254"/>
      <c r="F83" s="241"/>
      <c r="G83" s="241"/>
      <c r="H83" s="241"/>
      <c r="I83" s="244"/>
      <c r="J83" s="244"/>
      <c r="K83" s="244"/>
      <c r="L83" s="244"/>
      <c r="M83" s="244"/>
      <c r="N83" s="244"/>
      <c r="O83" s="187"/>
      <c r="P83" s="232"/>
      <c r="Q83" s="250"/>
      <c r="R83" s="235"/>
      <c r="S83" s="294"/>
      <c r="V83" s="238"/>
    </row>
    <row r="84" spans="1:26" x14ac:dyDescent="0.35">
      <c r="A84" s="201"/>
      <c r="B84" s="241"/>
      <c r="C84" s="131" t="s">
        <v>366</v>
      </c>
      <c r="D84" s="108" t="s">
        <v>289</v>
      </c>
      <c r="E84" s="254"/>
      <c r="F84" s="241"/>
      <c r="G84" s="241"/>
      <c r="H84" s="241"/>
      <c r="I84" s="244"/>
      <c r="J84" s="244"/>
      <c r="K84" s="244"/>
      <c r="L84" s="244"/>
      <c r="M84" s="244"/>
      <c r="N84" s="244"/>
      <c r="O84" s="187"/>
      <c r="P84" s="232"/>
      <c r="Q84" s="250"/>
      <c r="R84" s="235"/>
      <c r="S84" s="294"/>
      <c r="V84" s="238"/>
    </row>
    <row r="85" spans="1:26" ht="29" x14ac:dyDescent="0.35">
      <c r="A85" s="201"/>
      <c r="B85" s="241"/>
      <c r="C85" s="131" t="s">
        <v>367</v>
      </c>
      <c r="D85" s="108" t="s">
        <v>289</v>
      </c>
      <c r="E85" s="254"/>
      <c r="F85" s="241"/>
      <c r="G85" s="241"/>
      <c r="H85" s="241"/>
      <c r="I85" s="244"/>
      <c r="J85" s="244"/>
      <c r="K85" s="244"/>
      <c r="L85" s="244"/>
      <c r="M85" s="244"/>
      <c r="N85" s="244"/>
      <c r="O85" s="187"/>
      <c r="P85" s="232"/>
      <c r="Q85" s="250"/>
      <c r="R85" s="235"/>
      <c r="S85" s="294"/>
      <c r="V85" s="238"/>
    </row>
    <row r="86" spans="1:26" ht="29" x14ac:dyDescent="0.35">
      <c r="A86" s="201"/>
      <c r="B86" s="241"/>
      <c r="C86" s="131" t="s">
        <v>368</v>
      </c>
      <c r="D86" s="108" t="s">
        <v>281</v>
      </c>
      <c r="E86" s="254"/>
      <c r="F86" s="241"/>
      <c r="G86" s="241"/>
      <c r="H86" s="241"/>
      <c r="I86" s="244"/>
      <c r="J86" s="244"/>
      <c r="K86" s="244"/>
      <c r="L86" s="244"/>
      <c r="M86" s="244"/>
      <c r="N86" s="244"/>
      <c r="O86" s="187"/>
      <c r="P86" s="232"/>
      <c r="Q86" s="250"/>
      <c r="R86" s="235"/>
      <c r="S86" s="294"/>
      <c r="V86" s="238"/>
    </row>
    <row r="87" spans="1:26" ht="15" thickBot="1" x14ac:dyDescent="0.4">
      <c r="A87" s="200"/>
      <c r="B87" s="242"/>
      <c r="C87" s="129" t="s">
        <v>369</v>
      </c>
      <c r="D87" s="108" t="s">
        <v>289</v>
      </c>
      <c r="E87" s="255"/>
      <c r="F87" s="242"/>
      <c r="G87" s="242"/>
      <c r="H87" s="242"/>
      <c r="I87" s="256"/>
      <c r="J87" s="256"/>
      <c r="K87" s="256"/>
      <c r="L87" s="256"/>
      <c r="M87" s="256"/>
      <c r="N87" s="256"/>
      <c r="O87" s="247"/>
      <c r="P87" s="248"/>
      <c r="Q87" s="251"/>
      <c r="R87" s="258"/>
      <c r="S87" s="294"/>
      <c r="V87" s="252"/>
    </row>
    <row r="88" spans="1:26"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43" t="s">
        <v>231</v>
      </c>
      <c r="J88" s="243" t="s">
        <v>231</v>
      </c>
      <c r="K88" s="243" t="s">
        <v>231</v>
      </c>
      <c r="L88" s="243" t="s">
        <v>231</v>
      </c>
      <c r="M88" s="243" t="s">
        <v>231</v>
      </c>
      <c r="N88" s="243"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44"/>
      <c r="J89" s="244"/>
      <c r="K89" s="244"/>
      <c r="L89" s="244"/>
      <c r="M89" s="244"/>
      <c r="N89" s="244"/>
      <c r="O89" s="187"/>
      <c r="P89" s="232"/>
      <c r="Q89" s="235"/>
      <c r="R89" s="235"/>
      <c r="S89" s="293"/>
      <c r="V89" s="238"/>
    </row>
    <row r="90" spans="1:26" x14ac:dyDescent="0.35">
      <c r="A90" s="201"/>
      <c r="B90" s="241"/>
      <c r="C90" s="131" t="s">
        <v>373</v>
      </c>
      <c r="D90" s="108" t="s">
        <v>289</v>
      </c>
      <c r="E90" s="254"/>
      <c r="F90" s="241"/>
      <c r="G90" s="241"/>
      <c r="H90" s="241"/>
      <c r="I90" s="244"/>
      <c r="J90" s="244"/>
      <c r="K90" s="244"/>
      <c r="L90" s="244"/>
      <c r="M90" s="244"/>
      <c r="N90" s="244"/>
      <c r="O90" s="187"/>
      <c r="P90" s="232"/>
      <c r="Q90" s="235"/>
      <c r="R90" s="235"/>
      <c r="S90" s="293"/>
      <c r="V90" s="238"/>
    </row>
    <row r="91" spans="1:26" ht="79.5" customHeight="1" thickBot="1" x14ac:dyDescent="0.4">
      <c r="A91" s="202"/>
      <c r="B91" s="242"/>
      <c r="C91" s="133" t="s">
        <v>374</v>
      </c>
      <c r="D91" s="143" t="s">
        <v>281</v>
      </c>
      <c r="E91" s="255"/>
      <c r="F91" s="242"/>
      <c r="G91" s="242"/>
      <c r="H91" s="242"/>
      <c r="I91" s="245"/>
      <c r="J91" s="245"/>
      <c r="K91" s="245"/>
      <c r="L91" s="245"/>
      <c r="M91" s="245"/>
      <c r="N91" s="245"/>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OhLdj8VIiwBreUj68vbMLEQYn4eVVmYZ6dHdGtH8XI9YFQsQ0V0u5Sc6twbvAB3VNeYHPDXjYdMssD2ifn/yMQ==" saltValue="+eHxpBXFggipT8u41BGlnA==" spinCount="100000" sheet="1" objects="1" scenarios="1"/>
  <autoFilter ref="A11:Q91" xr:uid="{D2C47CAF-421C-4D58-AA7A-22430CCF83D7}"/>
  <mergeCells count="262">
    <mergeCell ref="S69:S75"/>
    <mergeCell ref="S76:S80"/>
    <mergeCell ref="S81:S87"/>
    <mergeCell ref="S88:S91"/>
    <mergeCell ref="S22:S23"/>
    <mergeCell ref="S24:S31"/>
    <mergeCell ref="S32:S39"/>
    <mergeCell ref="S40:S45"/>
    <mergeCell ref="S46:S50"/>
    <mergeCell ref="S51:S52"/>
    <mergeCell ref="S53:S57"/>
    <mergeCell ref="S58:S60"/>
    <mergeCell ref="S61:S68"/>
    <mergeCell ref="S12:S21"/>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O24:O31"/>
    <mergeCell ref="P24:P3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M40:M45"/>
    <mergeCell ref="N40:N45"/>
    <mergeCell ref="A46:A50"/>
    <mergeCell ref="B46:B50"/>
    <mergeCell ref="E46:E50"/>
    <mergeCell ref="F46:F50"/>
    <mergeCell ref="G46:G50"/>
    <mergeCell ref="I40:I45"/>
    <mergeCell ref="J40:J45"/>
    <mergeCell ref="K40:K45"/>
    <mergeCell ref="L40:L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522" priority="7">
      <formula>$D12="No"</formula>
    </cfRule>
  </conditionalFormatting>
  <conditionalFormatting sqref="F12:F91">
    <cfRule type="cellIs" dxfId="521" priority="10" operator="greaterThan">
      <formula>0</formula>
    </cfRule>
  </conditionalFormatting>
  <conditionalFormatting sqref="G12:G91">
    <cfRule type="cellIs" dxfId="520" priority="9" operator="greaterThan">
      <formula>0</formula>
    </cfRule>
  </conditionalFormatting>
  <conditionalFormatting sqref="H12:H91">
    <cfRule type="cellIs" dxfId="519" priority="8" operator="greaterThan">
      <formula>0</formula>
    </cfRule>
  </conditionalFormatting>
  <conditionalFormatting sqref="N12">
    <cfRule type="cellIs" dxfId="518" priority="26" operator="equal">
      <formula>"Significant Positive"</formula>
    </cfRule>
    <cfRule type="cellIs" dxfId="517" priority="27" operator="equal">
      <formula>"Neutral"</formula>
    </cfRule>
    <cfRule type="cellIs" dxfId="516" priority="23" operator="equal">
      <formula>"Minor Negative"</formula>
    </cfRule>
    <cfRule type="cellIs" dxfId="515" priority="24" operator="equal">
      <formula>"Significant Negative"</formula>
    </cfRule>
    <cfRule type="cellIs" dxfId="514" priority="25" operator="equal">
      <formula>"Minor Positive"</formula>
    </cfRule>
  </conditionalFormatting>
  <conditionalFormatting sqref="N22">
    <cfRule type="cellIs" dxfId="513" priority="17" operator="equal">
      <formula>"Significant Negative"</formula>
    </cfRule>
    <cfRule type="cellIs" dxfId="512" priority="18" operator="equal">
      <formula>"Minor Negative"</formula>
    </cfRule>
    <cfRule type="cellIs" dxfId="511" priority="19" operator="equal">
      <formula>"Uncertain"</formula>
    </cfRule>
    <cfRule type="cellIs" dxfId="510" priority="20" operator="equal">
      <formula>"Neutral"</formula>
    </cfRule>
    <cfRule type="cellIs" dxfId="509" priority="21" operator="equal">
      <formula>"Minor Positive"</formula>
    </cfRule>
    <cfRule type="cellIs" dxfId="508" priority="22" operator="equal">
      <formula>"Significant Positive"</formula>
    </cfRule>
  </conditionalFormatting>
  <conditionalFormatting sqref="N24">
    <cfRule type="cellIs" dxfId="507" priority="92" operator="equal">
      <formula>"Minor Positive"</formula>
    </cfRule>
    <cfRule type="cellIs" dxfId="506" priority="89" operator="equal">
      <formula>"Minor Negative"</formula>
    </cfRule>
    <cfRule type="cellIs" dxfId="505" priority="91" operator="equal">
      <formula>"Neutral"</formula>
    </cfRule>
    <cfRule type="cellIs" dxfId="504" priority="88" operator="equal">
      <formula>"Significant Negative"</formula>
    </cfRule>
    <cfRule type="cellIs" dxfId="503" priority="93" operator="equal">
      <formula>"Significant Positive"</formula>
    </cfRule>
    <cfRule type="cellIs" dxfId="502" priority="90" operator="equal">
      <formula>"Uncertain"</formula>
    </cfRule>
  </conditionalFormatting>
  <conditionalFormatting sqref="N32">
    <cfRule type="cellIs" dxfId="501" priority="98" operator="equal">
      <formula>"Minor Positive"</formula>
    </cfRule>
    <cfRule type="cellIs" dxfId="500" priority="97" operator="equal">
      <formula>"Neutral"</formula>
    </cfRule>
    <cfRule type="cellIs" dxfId="499" priority="95" operator="equal">
      <formula>"Minor Negative"</formula>
    </cfRule>
    <cfRule type="cellIs" dxfId="498" priority="94" operator="equal">
      <formula>"Significant Negative"</formula>
    </cfRule>
    <cfRule type="cellIs" dxfId="497" priority="96" operator="equal">
      <formula>"Uncertain"</formula>
    </cfRule>
    <cfRule type="cellIs" dxfId="496" priority="99" operator="equal">
      <formula>"Significant Positive"</formula>
    </cfRule>
  </conditionalFormatting>
  <conditionalFormatting sqref="N40">
    <cfRule type="cellIs" dxfId="495" priority="30" operator="equal">
      <formula>"Uncertain"</formula>
    </cfRule>
    <cfRule type="cellIs" dxfId="494" priority="29" operator="equal">
      <formula>"Minor Negative"</formula>
    </cfRule>
    <cfRule type="cellIs" dxfId="493" priority="31" operator="equal">
      <formula>"Neutral"</formula>
    </cfRule>
    <cfRule type="cellIs" dxfId="492" priority="32" operator="equal">
      <formula>"Minor Positive"</formula>
    </cfRule>
    <cfRule type="cellIs" dxfId="491" priority="28" operator="equal">
      <formula>"Significant Negative"</formula>
    </cfRule>
    <cfRule type="cellIs" dxfId="490" priority="33" operator="equal">
      <formula>"Significant Positive"</formula>
    </cfRule>
  </conditionalFormatting>
  <conditionalFormatting sqref="N46">
    <cfRule type="cellIs" dxfId="489" priority="100" operator="equal">
      <formula>"Significant Negative"</formula>
    </cfRule>
    <cfRule type="cellIs" dxfId="488" priority="101" operator="equal">
      <formula>"Minor Negative"</formula>
    </cfRule>
    <cfRule type="cellIs" dxfId="487" priority="102" operator="equal">
      <formula>"Uncertain"</formula>
    </cfRule>
    <cfRule type="cellIs" dxfId="486" priority="103" operator="equal">
      <formula>"Neutral"</formula>
    </cfRule>
    <cfRule type="cellIs" dxfId="485" priority="104" operator="equal">
      <formula>"Minor Positive"</formula>
    </cfRule>
    <cfRule type="cellIs" dxfId="484" priority="105" operator="equal">
      <formula>"Significant Positive"</formula>
    </cfRule>
  </conditionalFormatting>
  <conditionalFormatting sqref="N51">
    <cfRule type="cellIs" dxfId="483" priority="106" operator="equal">
      <formula>"Significant Negative"</formula>
    </cfRule>
    <cfRule type="cellIs" dxfId="482" priority="107" operator="equal">
      <formula>"Minor Negative"</formula>
    </cfRule>
    <cfRule type="cellIs" dxfId="481" priority="108" operator="equal">
      <formula>"Uncertain"</formula>
    </cfRule>
    <cfRule type="cellIs" dxfId="480" priority="109" operator="equal">
      <formula>"Neutral"</formula>
    </cfRule>
    <cfRule type="cellIs" dxfId="479" priority="110" operator="equal">
      <formula>"Minor Positive"</formula>
    </cfRule>
    <cfRule type="cellIs" dxfId="478" priority="111" operator="equal">
      <formula>"Significant Positive"</formula>
    </cfRule>
  </conditionalFormatting>
  <conditionalFormatting sqref="N53">
    <cfRule type="cellIs" dxfId="477" priority="112" operator="equal">
      <formula>"Significant Negative"</formula>
    </cfRule>
    <cfRule type="cellIs" dxfId="476" priority="113" operator="equal">
      <formula>"Minor Negative"</formula>
    </cfRule>
    <cfRule type="cellIs" dxfId="475" priority="114" operator="equal">
      <formula>"Uncertain"</formula>
    </cfRule>
    <cfRule type="cellIs" dxfId="474" priority="115" operator="equal">
      <formula>"Neutral"</formula>
    </cfRule>
    <cfRule type="cellIs" dxfId="473" priority="116" operator="equal">
      <formula>"Minor Positive"</formula>
    </cfRule>
    <cfRule type="cellIs" dxfId="472" priority="117" operator="equal">
      <formula>"Significant Positive"</formula>
    </cfRule>
  </conditionalFormatting>
  <conditionalFormatting sqref="N58">
    <cfRule type="cellIs" dxfId="471" priority="11" operator="equal">
      <formula>"Significant Negative"</formula>
    </cfRule>
    <cfRule type="cellIs" dxfId="470" priority="12" operator="equal">
      <formula>"Minor Negative"</formula>
    </cfRule>
    <cfRule type="cellIs" dxfId="469" priority="13" operator="equal">
      <formula>"Uncertain"</formula>
    </cfRule>
    <cfRule type="cellIs" dxfId="468" priority="14" operator="equal">
      <formula>"Neutral"</formula>
    </cfRule>
    <cfRule type="cellIs" dxfId="467" priority="15" operator="equal">
      <formula>"Minor Positive"</formula>
    </cfRule>
    <cfRule type="cellIs" dxfId="466" priority="16" operator="equal">
      <formula>"Significant Positive"</formula>
    </cfRule>
  </conditionalFormatting>
  <conditionalFormatting sqref="N61">
    <cfRule type="cellIs" dxfId="465" priority="45" operator="equal">
      <formula>"Uncertain"</formula>
    </cfRule>
    <cfRule type="cellIs" dxfId="464" priority="46" operator="equal">
      <formula>"Neutral"</formula>
    </cfRule>
    <cfRule type="cellIs" dxfId="463" priority="47" operator="equal">
      <formula>"Minor Positive"</formula>
    </cfRule>
    <cfRule type="cellIs" dxfId="462" priority="48" operator="equal">
      <formula>"Significant Positive"</formula>
    </cfRule>
    <cfRule type="cellIs" dxfId="461" priority="43" operator="equal">
      <formula>"Significant Negative"</formula>
    </cfRule>
    <cfRule type="cellIs" dxfId="460" priority="44" operator="equal">
      <formula>"Minor Negative"</formula>
    </cfRule>
  </conditionalFormatting>
  <conditionalFormatting sqref="N69">
    <cfRule type="cellIs" dxfId="459" priority="53" operator="equal">
      <formula>"Minor Positive"</formula>
    </cfRule>
    <cfRule type="cellIs" dxfId="458" priority="54" operator="equal">
      <formula>"Significant Positive"</formula>
    </cfRule>
    <cfRule type="cellIs" dxfId="457" priority="52" operator="equal">
      <formula>"Neutral"</formula>
    </cfRule>
    <cfRule type="cellIs" dxfId="456" priority="51" operator="equal">
      <formula>"Uncertain"</formula>
    </cfRule>
    <cfRule type="cellIs" dxfId="455" priority="50" operator="equal">
      <formula>"Minor Negative"</formula>
    </cfRule>
    <cfRule type="cellIs" dxfId="454" priority="49" operator="equal">
      <formula>"Significant Negative"</formula>
    </cfRule>
  </conditionalFormatting>
  <conditionalFormatting sqref="N76">
    <cfRule type="cellIs" dxfId="453" priority="153" operator="equal">
      <formula>"Significant Positive"</formula>
    </cfRule>
    <cfRule type="cellIs" dxfId="452" priority="148" operator="equal">
      <formula>"Significant Negative"</formula>
    </cfRule>
    <cfRule type="cellIs" dxfId="451" priority="149" operator="equal">
      <formula>"Minor Negative"</formula>
    </cfRule>
    <cfRule type="cellIs" dxfId="450" priority="150" operator="equal">
      <formula>"Uncertain"</formula>
    </cfRule>
    <cfRule type="cellIs" dxfId="449" priority="151" operator="equal">
      <formula>"Neutral"</formula>
    </cfRule>
    <cfRule type="cellIs" dxfId="448" priority="152" operator="equal">
      <formula>"Minor Positive"</formula>
    </cfRule>
  </conditionalFormatting>
  <conditionalFormatting sqref="N81">
    <cfRule type="cellIs" dxfId="447" priority="5" operator="equal">
      <formula>"Minor Positive"</formula>
    </cfRule>
    <cfRule type="cellIs" dxfId="446" priority="4" operator="equal">
      <formula>"Neutral"</formula>
    </cfRule>
    <cfRule type="cellIs" dxfId="445" priority="3" operator="equal">
      <formula>"Uncertain"</formula>
    </cfRule>
    <cfRule type="cellIs" dxfId="444" priority="2" operator="equal">
      <formula>"Minor Negative"</formula>
    </cfRule>
    <cfRule type="cellIs" dxfId="443" priority="1" operator="equal">
      <formula>"Significant Negative"</formula>
    </cfRule>
    <cfRule type="cellIs" dxfId="442" priority="6" operator="equal">
      <formula>"Significant Positive"</formula>
    </cfRule>
  </conditionalFormatting>
  <conditionalFormatting sqref="N88">
    <cfRule type="cellIs" dxfId="441" priority="142" operator="equal">
      <formula>"Significant Negative"</formula>
    </cfRule>
    <cfRule type="cellIs" dxfId="440" priority="144" operator="equal">
      <formula>"Uncertain"</formula>
    </cfRule>
    <cfRule type="cellIs" dxfId="439" priority="145" operator="equal">
      <formula>"Neutral"</formula>
    </cfRule>
    <cfRule type="cellIs" dxfId="438" priority="146" operator="equal">
      <formula>"Minor Positive"</formula>
    </cfRule>
    <cfRule type="cellIs" dxfId="437" priority="147" operator="equal">
      <formula>"Significant Positive"</formula>
    </cfRule>
    <cfRule type="cellIs" dxfId="436" priority="143" operator="equal">
      <formula>"Minor Negative"</formula>
    </cfRule>
  </conditionalFormatting>
  <dataValidations count="10">
    <dataValidation type="list" allowBlank="1" showInputMessage="1" showErrorMessage="1" sqref="I12:I91" xr:uid="{48DBD543-CC83-4DCE-A99A-B7016ED6D63F}">
      <formula1>"Direct,Indirect,N/A"</formula1>
    </dataValidation>
    <dataValidation type="list" allowBlank="1" showInputMessage="1" showErrorMessage="1" sqref="J12 J22:J91" xr:uid="{811A44B8-0291-4DFB-9FDC-DA9FB5C9AB59}">
      <formula1>"Low,Medium,High,N/A"</formula1>
    </dataValidation>
    <dataValidation type="list" allowBlank="1" showInputMessage="1" showErrorMessage="1" sqref="K12 K22:K91" xr:uid="{6EE1A667-51AC-44C5-A67C-AF6E80591317}">
      <formula1>"Short(&lt;5yrs),Short/Medium,Medium(10yrs),Medium/Long,Long(20+yrs),N/A"</formula1>
    </dataValidation>
    <dataValidation type="list" allowBlank="1" showInputMessage="1" showErrorMessage="1" sqref="L12 L22:L91" xr:uid="{A8F44426-F71E-4116-9B96-16D997625095}">
      <formula1>"Localised,District-wide,Regional,National,N/A"</formula1>
    </dataValidation>
    <dataValidation type="list" allowBlank="1" showInputMessage="1" showErrorMessage="1" sqref="N88:N91 N12 N22:N80" xr:uid="{36A99AC8-D9FD-456A-A77B-8C0DE25F17F1}">
      <formula1>"Significant Positive,Minor Positive,Neutral,Uncertain,Minor Negative,Significant Negative"</formula1>
    </dataValidation>
    <dataValidation type="list" allowBlank="1" showInputMessage="1" showErrorMessage="1" sqref="P88:P91 P61:P68" xr:uid="{437FB657-3BB7-48DE-8598-586AC353227B}">
      <formula1>"Yes,No"</formula1>
    </dataValidation>
    <dataValidation type="list" allowBlank="1" showInputMessage="1" showErrorMessage="1" sqref="M22:M91" xr:uid="{E20539A7-920F-4A08-BC89-872A8F2FBE73}">
      <formula1>"Permanent/Irreversible,Permanant/Reversible,Temporary/Irreversible,Temporary/Reversible,N/A"</formula1>
    </dataValidation>
    <dataValidation type="list" allowBlank="1" showInputMessage="1" showErrorMessage="1" sqref="D12:D91" xr:uid="{7C1C7827-1A94-46EC-BFA3-032304D60349}">
      <formula1>"Yes, No"</formula1>
    </dataValidation>
    <dataValidation type="list" allowBlank="1" showInputMessage="1" showErrorMessage="1" sqref="M12" xr:uid="{C59EA235-21C8-4F3E-8417-A607399490EF}">
      <formula1>"Permenant/Irreversible,Permenant/Reversible,Temporary/Irreversible,Temporary/Reversible,N/A"</formula1>
    </dataValidation>
    <dataValidation type="list" allowBlank="1" showInputMessage="1" showErrorMessage="1" sqref="N81:N87" xr:uid="{4FA9C591-6F6E-4C1B-8D93-01C9B76331A4}">
      <formula1>"Significant Positive,Minor Positive,Neutral,Uncertain,Minor Negative, Significant Negative"</formula1>
    </dataValidation>
  </dataValidations>
  <pageMargins left="0.7" right="0.7" top="0.75" bottom="0.75" header="0.3" footer="0.3"/>
  <pageSetup orientation="portrait" horizontalDpi="4294967293" verticalDpi="4294967293"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17C45-AFBD-42E6-B95C-DA53D8AD1494}">
  <sheetPr codeName="Sheet45"/>
  <dimension ref="A1:Z94"/>
  <sheetViews>
    <sheetView topLeftCell="C57" zoomScale="60" zoomScaleNormal="60" workbookViewId="0">
      <selection activeCell="AB69" sqref="AB69"/>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4.179687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31.453125" customWidth="1"/>
    <col min="18" max="18" width="36.26953125" customWidth="1"/>
    <col min="19" max="19" width="16.5429687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192</v>
      </c>
      <c r="D1" s="192"/>
      <c r="E1" s="137"/>
      <c r="F1" s="137"/>
      <c r="G1" s="137"/>
      <c r="H1" s="137"/>
      <c r="I1" s="112"/>
      <c r="J1" s="112"/>
      <c r="K1" s="112"/>
      <c r="M1" s="113"/>
      <c r="N1" s="113"/>
      <c r="O1" s="113"/>
    </row>
    <row r="2" spans="1:26" x14ac:dyDescent="0.35">
      <c r="A2" s="74" t="s">
        <v>24</v>
      </c>
      <c r="B2" s="114"/>
      <c r="C2" s="187" t="s">
        <v>496</v>
      </c>
      <c r="D2" s="187"/>
      <c r="E2" s="138"/>
      <c r="F2" s="138"/>
      <c r="G2" s="138"/>
      <c r="H2" s="138"/>
      <c r="M2" s="115"/>
      <c r="N2" s="115"/>
      <c r="O2" s="115"/>
    </row>
    <row r="3" spans="1:26" x14ac:dyDescent="0.35">
      <c r="A3" s="75" t="s">
        <v>25</v>
      </c>
      <c r="B3" s="116"/>
      <c r="C3" s="247" t="s">
        <v>402</v>
      </c>
      <c r="D3" s="247"/>
      <c r="E3" s="138"/>
      <c r="F3" s="138"/>
      <c r="G3" s="138"/>
      <c r="H3" s="138"/>
      <c r="M3" s="115"/>
      <c r="N3" s="115"/>
      <c r="O3" s="115"/>
    </row>
    <row r="4" spans="1:26" ht="17.25" customHeight="1" x14ac:dyDescent="0.35">
      <c r="A4" s="135" t="s">
        <v>26</v>
      </c>
      <c r="B4" s="136"/>
      <c r="C4" s="290" t="s">
        <v>655</v>
      </c>
      <c r="D4" s="290"/>
      <c r="E4" s="134"/>
      <c r="F4" s="134"/>
      <c r="G4" s="134"/>
      <c r="H4" s="134"/>
      <c r="M4" s="115"/>
      <c r="N4" s="115"/>
      <c r="O4" s="115"/>
    </row>
    <row r="5" spans="1:26" ht="17.25" customHeight="1" x14ac:dyDescent="0.35">
      <c r="A5" s="75" t="s">
        <v>27</v>
      </c>
      <c r="B5" s="136"/>
      <c r="C5" s="310">
        <v>0.25</v>
      </c>
      <c r="D5" s="311"/>
      <c r="E5" s="134"/>
      <c r="F5" s="134"/>
      <c r="G5" s="134"/>
      <c r="H5" s="134"/>
      <c r="M5" s="115"/>
      <c r="N5" s="115"/>
      <c r="O5" s="115"/>
    </row>
    <row r="6" spans="1:26" x14ac:dyDescent="0.35">
      <c r="A6" s="75" t="s">
        <v>28</v>
      </c>
      <c r="B6" s="136"/>
      <c r="C6" s="175" t="s">
        <v>656</v>
      </c>
      <c r="D6" s="177"/>
      <c r="E6" s="134"/>
      <c r="F6" s="134"/>
      <c r="G6" s="134"/>
      <c r="H6" s="134"/>
      <c r="M6" s="115"/>
      <c r="N6" s="115"/>
      <c r="O6" s="115"/>
    </row>
    <row r="7" spans="1:26" ht="17.25" customHeight="1" x14ac:dyDescent="0.35">
      <c r="A7" s="75" t="s">
        <v>29</v>
      </c>
      <c r="B7" s="136"/>
      <c r="C7" s="175" t="s">
        <v>497</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281</v>
      </c>
      <c r="E12" s="266" t="s">
        <v>281</v>
      </c>
      <c r="F12" s="260">
        <f ca="1">COUNTIFS(INDIRECT("RAG!$C$"&amp;$V12&amp;":$BB$"&amp;$V12),F$11,RAG!$C$3:$BB$3,$B12)</f>
        <v>2</v>
      </c>
      <c r="G12" s="279">
        <f ca="1">COUNTIFS(INDIRECT("RAG!$C$"&amp;$V12&amp;":$BB$"&amp;$V12),G$11,RAG!$C$3:$BB$3,$B12)</f>
        <v>1</v>
      </c>
      <c r="H12" s="279">
        <f ca="1">COUNTIFS(INDIRECT("RAG!$C$"&amp;$V12&amp;":$BB$"&amp;$V12),H$11,RAG!$C$3:$BB$3,$B12)</f>
        <v>0</v>
      </c>
      <c r="I12" s="283" t="s">
        <v>231</v>
      </c>
      <c r="J12" s="283" t="s">
        <v>231</v>
      </c>
      <c r="K12" s="283" t="s">
        <v>231</v>
      </c>
      <c r="L12" s="283" t="s">
        <v>231</v>
      </c>
      <c r="M12" s="283" t="s">
        <v>231</v>
      </c>
      <c r="N12" s="280" t="s">
        <v>262</v>
      </c>
      <c r="O12" s="246" t="s">
        <v>731</v>
      </c>
      <c r="P12" s="277" t="s">
        <v>289</v>
      </c>
      <c r="Q12" s="249"/>
      <c r="R12" s="249"/>
      <c r="S12" s="293"/>
      <c r="V12" s="237">
        <f>MATCH(C1, RAG!$B$1:B$60, 0)</f>
        <v>42</v>
      </c>
      <c r="Z12" t="str">
        <f>IF(R12&gt;0,B12&amp;":"&amp;R12&amp;"
","")</f>
        <v/>
      </c>
    </row>
    <row r="13" spans="1:26" x14ac:dyDescent="0.35">
      <c r="A13" s="197"/>
      <c r="B13" s="288"/>
      <c r="C13" s="108" t="s">
        <v>288</v>
      </c>
      <c r="D13" s="108" t="s">
        <v>289</v>
      </c>
      <c r="E13" s="266"/>
      <c r="F13" s="260"/>
      <c r="G13" s="260"/>
      <c r="H13" s="260"/>
      <c r="I13" s="284"/>
      <c r="J13" s="284"/>
      <c r="K13" s="284"/>
      <c r="L13" s="284"/>
      <c r="M13" s="284"/>
      <c r="N13" s="282"/>
      <c r="O13" s="187"/>
      <c r="P13" s="278"/>
      <c r="Q13" s="250"/>
      <c r="R13" s="250"/>
      <c r="S13" s="293"/>
      <c r="V13" s="238"/>
    </row>
    <row r="14" spans="1:26" x14ac:dyDescent="0.35">
      <c r="A14" s="197"/>
      <c r="B14" s="288"/>
      <c r="C14" s="108" t="s">
        <v>290</v>
      </c>
      <c r="D14" s="108" t="s">
        <v>289</v>
      </c>
      <c r="E14" s="266"/>
      <c r="F14" s="260"/>
      <c r="G14" s="260"/>
      <c r="H14" s="260"/>
      <c r="I14" s="284"/>
      <c r="J14" s="284"/>
      <c r="K14" s="284"/>
      <c r="L14" s="284"/>
      <c r="M14" s="284"/>
      <c r="N14" s="282"/>
      <c r="O14" s="187"/>
      <c r="P14" s="278"/>
      <c r="Q14" s="250"/>
      <c r="R14" s="250"/>
      <c r="S14" s="293"/>
      <c r="V14" s="238"/>
    </row>
    <row r="15" spans="1:26" x14ac:dyDescent="0.35">
      <c r="A15" s="197"/>
      <c r="B15" s="288"/>
      <c r="C15" s="108" t="s">
        <v>291</v>
      </c>
      <c r="D15" s="108" t="s">
        <v>289</v>
      </c>
      <c r="E15" s="266"/>
      <c r="F15" s="260"/>
      <c r="G15" s="260"/>
      <c r="H15" s="260"/>
      <c r="I15" s="284"/>
      <c r="J15" s="284"/>
      <c r="K15" s="284"/>
      <c r="L15" s="284"/>
      <c r="M15" s="284"/>
      <c r="N15" s="282"/>
      <c r="O15" s="187"/>
      <c r="P15" s="278"/>
      <c r="Q15" s="250"/>
      <c r="R15" s="250"/>
      <c r="S15" s="293"/>
      <c r="V15" s="238"/>
    </row>
    <row r="16" spans="1:26" ht="14.5" customHeight="1" x14ac:dyDescent="0.35">
      <c r="A16" s="197"/>
      <c r="B16" s="288"/>
      <c r="C16" s="108" t="s">
        <v>292</v>
      </c>
      <c r="D16" s="108" t="s">
        <v>281</v>
      </c>
      <c r="E16" s="266"/>
      <c r="F16" s="260"/>
      <c r="G16" s="260"/>
      <c r="H16" s="260"/>
      <c r="I16" s="284"/>
      <c r="J16" s="284"/>
      <c r="K16" s="284"/>
      <c r="L16" s="284"/>
      <c r="M16" s="284"/>
      <c r="N16" s="282"/>
      <c r="O16" s="187"/>
      <c r="P16" s="278"/>
      <c r="Q16" s="250"/>
      <c r="R16" s="250"/>
      <c r="S16" s="293"/>
      <c r="V16" s="238"/>
    </row>
    <row r="17" spans="1:26" x14ac:dyDescent="0.35">
      <c r="A17" s="197"/>
      <c r="B17" s="288"/>
      <c r="C17" s="108" t="s">
        <v>293</v>
      </c>
      <c r="D17" s="108" t="s">
        <v>281</v>
      </c>
      <c r="E17" s="266"/>
      <c r="F17" s="260"/>
      <c r="G17" s="260"/>
      <c r="H17" s="260"/>
      <c r="I17" s="284"/>
      <c r="J17" s="284"/>
      <c r="K17" s="284"/>
      <c r="L17" s="284"/>
      <c r="M17" s="284"/>
      <c r="N17" s="282"/>
      <c r="O17" s="187"/>
      <c r="P17" s="278"/>
      <c r="Q17" s="250"/>
      <c r="R17" s="250"/>
      <c r="S17" s="293"/>
      <c r="V17" s="238"/>
    </row>
    <row r="18" spans="1:26" ht="14.5" customHeight="1" x14ac:dyDescent="0.35">
      <c r="A18" s="197"/>
      <c r="B18" s="288"/>
      <c r="C18" s="108" t="s">
        <v>294</v>
      </c>
      <c r="D18" s="108" t="s">
        <v>281</v>
      </c>
      <c r="E18" s="266"/>
      <c r="F18" s="260"/>
      <c r="G18" s="260"/>
      <c r="H18" s="260"/>
      <c r="I18" s="284"/>
      <c r="J18" s="284"/>
      <c r="K18" s="284"/>
      <c r="L18" s="284"/>
      <c r="M18" s="284"/>
      <c r="N18" s="282"/>
      <c r="O18" s="187"/>
      <c r="P18" s="278"/>
      <c r="Q18" s="250"/>
      <c r="R18" s="250"/>
      <c r="S18" s="293"/>
      <c r="V18" s="238"/>
    </row>
    <row r="19" spans="1:26" x14ac:dyDescent="0.35">
      <c r="A19" s="197"/>
      <c r="B19" s="288"/>
      <c r="C19" s="108" t="s">
        <v>295</v>
      </c>
      <c r="D19" s="108" t="s">
        <v>289</v>
      </c>
      <c r="E19" s="266"/>
      <c r="F19" s="260"/>
      <c r="G19" s="260"/>
      <c r="H19" s="260"/>
      <c r="I19" s="284"/>
      <c r="J19" s="284"/>
      <c r="K19" s="284"/>
      <c r="L19" s="284"/>
      <c r="M19" s="284"/>
      <c r="N19" s="282"/>
      <c r="O19" s="187"/>
      <c r="P19" s="278"/>
      <c r="Q19" s="250"/>
      <c r="R19" s="250"/>
      <c r="S19" s="293"/>
      <c r="V19" s="238"/>
    </row>
    <row r="20" spans="1:26" ht="29" x14ac:dyDescent="0.35">
      <c r="A20" s="197"/>
      <c r="B20" s="288"/>
      <c r="C20" s="108" t="s">
        <v>296</v>
      </c>
      <c r="D20" s="108" t="s">
        <v>289</v>
      </c>
      <c r="E20" s="266"/>
      <c r="F20" s="260"/>
      <c r="G20" s="260"/>
      <c r="H20" s="260"/>
      <c r="I20" s="284"/>
      <c r="J20" s="284"/>
      <c r="K20" s="284"/>
      <c r="L20" s="284"/>
      <c r="M20" s="284"/>
      <c r="N20" s="282"/>
      <c r="O20" s="187"/>
      <c r="P20" s="278"/>
      <c r="Q20" s="250"/>
      <c r="R20" s="250"/>
      <c r="S20" s="293"/>
      <c r="V20" s="238"/>
    </row>
    <row r="21" spans="1:26" ht="15" thickBot="1" x14ac:dyDescent="0.4">
      <c r="A21" s="198"/>
      <c r="B21" s="289"/>
      <c r="C21" s="121" t="s">
        <v>297</v>
      </c>
      <c r="D21" s="108" t="s">
        <v>289</v>
      </c>
      <c r="E21" s="267"/>
      <c r="F21" s="261"/>
      <c r="G21" s="261"/>
      <c r="H21" s="261"/>
      <c r="I21" s="285"/>
      <c r="J21" s="285"/>
      <c r="K21" s="285"/>
      <c r="L21" s="285"/>
      <c r="M21" s="285"/>
      <c r="N21" s="281"/>
      <c r="O21" s="247"/>
      <c r="P21" s="279"/>
      <c r="Q21" s="251"/>
      <c r="R21" s="251"/>
      <c r="S21" s="293"/>
      <c r="V21" s="252"/>
    </row>
    <row r="22" spans="1:26" ht="39" customHeight="1" x14ac:dyDescent="0.35">
      <c r="A22" s="199" t="s">
        <v>71</v>
      </c>
      <c r="B22" s="240" t="s">
        <v>96</v>
      </c>
      <c r="C22" s="119" t="s">
        <v>298</v>
      </c>
      <c r="D22" s="119" t="s">
        <v>281</v>
      </c>
      <c r="E22" s="265" t="s">
        <v>281</v>
      </c>
      <c r="F22" s="259">
        <f ca="1">COUNTIFS(INDIRECT("RAG!$C$"&amp;$V12&amp;":$BB$"&amp;$V12),F$11,RAG!$C$3:$BB$3,$B22)</f>
        <v>1</v>
      </c>
      <c r="G22" s="259">
        <f ca="1">COUNTIFS(INDIRECT("RAG!$C$"&amp;$V12&amp;":$BB$"&amp;$V12),G$11,RAG!$C$3:$BB$3,$B22)</f>
        <v>1</v>
      </c>
      <c r="H22" s="259">
        <f ca="1">COUNTIFS(INDIRECT("RAG!$C$"&amp;$V12&amp;":$BB$"&amp;$V12),H$11,RAG!$C$3:$BB$3,$B22)</f>
        <v>0</v>
      </c>
      <c r="I22" s="283" t="s">
        <v>231</v>
      </c>
      <c r="J22" s="280" t="s">
        <v>231</v>
      </c>
      <c r="K22" s="280" t="s">
        <v>231</v>
      </c>
      <c r="L22" s="280" t="s">
        <v>231</v>
      </c>
      <c r="M22" s="280" t="s">
        <v>231</v>
      </c>
      <c r="N22" s="243" t="s">
        <v>262</v>
      </c>
      <c r="O22" s="246" t="s">
        <v>498</v>
      </c>
      <c r="P22" s="277" t="s">
        <v>289</v>
      </c>
      <c r="Q22" s="249"/>
      <c r="R22" s="249"/>
      <c r="S22" s="293"/>
      <c r="V22" s="237"/>
      <c r="Z22" t="str">
        <f>IF(R22&gt;0,B22&amp;":"&amp;R22&amp;"
","")</f>
        <v/>
      </c>
    </row>
    <row r="23" spans="1:26" ht="50.25" customHeight="1" thickBot="1" x14ac:dyDescent="0.4">
      <c r="A23" s="200"/>
      <c r="B23" s="242"/>
      <c r="C23" s="121" t="s">
        <v>301</v>
      </c>
      <c r="D23" s="108" t="s">
        <v>289</v>
      </c>
      <c r="E23" s="267"/>
      <c r="F23" s="261"/>
      <c r="G23" s="261"/>
      <c r="H23" s="261"/>
      <c r="I23" s="284"/>
      <c r="J23" s="281"/>
      <c r="K23" s="281"/>
      <c r="L23" s="281"/>
      <c r="M23" s="281"/>
      <c r="N23" s="256"/>
      <c r="O23" s="247"/>
      <c r="P23" s="279"/>
      <c r="Q23" s="251"/>
      <c r="R23" s="251"/>
      <c r="S23" s="293"/>
      <c r="V23" s="252"/>
    </row>
    <row r="24" spans="1:26" ht="72.5" x14ac:dyDescent="0.35">
      <c r="A24" s="196" t="s">
        <v>72</v>
      </c>
      <c r="B24" s="240" t="s">
        <v>97</v>
      </c>
      <c r="C24" s="122" t="s">
        <v>302</v>
      </c>
      <c r="D24" s="119" t="s">
        <v>281</v>
      </c>
      <c r="E24" s="253" t="s">
        <v>281</v>
      </c>
      <c r="F24" s="240">
        <f ca="1">COUNTIFS(INDIRECT("RAG!$C$"&amp;$V12&amp;":$BB$"&amp;$V12),F$11,RAG!$C$3:$BB$3,$B24)</f>
        <v>1</v>
      </c>
      <c r="G24" s="240">
        <f ca="1">COUNTIFS(INDIRECT("RAG!$C$"&amp;$V12&amp;":$BB$"&amp;$V12),G$11,RAG!$C$3:$BB$3,$B24)</f>
        <v>1</v>
      </c>
      <c r="H24" s="240">
        <f ca="1">COUNTIFS(INDIRECT("RAG!$C$"&amp;$V12&amp;":$BB$"&amp;$V12),H$11,RAG!$C$3:$BB$3,$B24)</f>
        <v>4</v>
      </c>
      <c r="I24" s="243" t="s">
        <v>231</v>
      </c>
      <c r="J24" s="243" t="s">
        <v>231</v>
      </c>
      <c r="K24" s="243" t="s">
        <v>231</v>
      </c>
      <c r="L24" s="243" t="s">
        <v>231</v>
      </c>
      <c r="M24" s="243" t="s">
        <v>231</v>
      </c>
      <c r="N24" s="243" t="s">
        <v>262</v>
      </c>
      <c r="O24" s="246" t="s">
        <v>735</v>
      </c>
      <c r="P24" s="277" t="s">
        <v>281</v>
      </c>
      <c r="Q24" s="234"/>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44"/>
      <c r="J25" s="244"/>
      <c r="K25" s="244"/>
      <c r="L25" s="244"/>
      <c r="M25" s="244"/>
      <c r="N25" s="244"/>
      <c r="O25" s="187"/>
      <c r="P25" s="278"/>
      <c r="Q25" s="235"/>
      <c r="R25" s="235"/>
      <c r="S25" s="293"/>
      <c r="V25" s="238"/>
    </row>
    <row r="26" spans="1:26" x14ac:dyDescent="0.35">
      <c r="A26" s="197"/>
      <c r="B26" s="241"/>
      <c r="C26" s="81" t="s">
        <v>304</v>
      </c>
      <c r="D26" s="108" t="s">
        <v>281</v>
      </c>
      <c r="E26" s="254"/>
      <c r="F26" s="241"/>
      <c r="G26" s="241"/>
      <c r="H26" s="241"/>
      <c r="I26" s="244"/>
      <c r="J26" s="244"/>
      <c r="K26" s="244"/>
      <c r="L26" s="244"/>
      <c r="M26" s="244"/>
      <c r="N26" s="244"/>
      <c r="O26" s="187"/>
      <c r="P26" s="278"/>
      <c r="Q26" s="235"/>
      <c r="R26" s="235"/>
      <c r="S26" s="293"/>
      <c r="V26" s="238"/>
    </row>
    <row r="27" spans="1:26" x14ac:dyDescent="0.35">
      <c r="A27" s="197"/>
      <c r="B27" s="241"/>
      <c r="C27" s="81" t="s">
        <v>305</v>
      </c>
      <c r="D27" s="108" t="s">
        <v>289</v>
      </c>
      <c r="E27" s="254"/>
      <c r="F27" s="241"/>
      <c r="G27" s="241"/>
      <c r="H27" s="241"/>
      <c r="I27" s="244"/>
      <c r="J27" s="244"/>
      <c r="K27" s="244"/>
      <c r="L27" s="244"/>
      <c r="M27" s="244"/>
      <c r="N27" s="244"/>
      <c r="O27" s="187"/>
      <c r="P27" s="278"/>
      <c r="Q27" s="235"/>
      <c r="R27" s="235"/>
      <c r="S27" s="293"/>
      <c r="V27" s="238"/>
    </row>
    <row r="28" spans="1:26" x14ac:dyDescent="0.35">
      <c r="A28" s="197"/>
      <c r="B28" s="241"/>
      <c r="C28" s="81" t="s">
        <v>306</v>
      </c>
      <c r="D28" s="108" t="s">
        <v>289</v>
      </c>
      <c r="E28" s="254"/>
      <c r="F28" s="241"/>
      <c r="G28" s="241"/>
      <c r="H28" s="241"/>
      <c r="I28" s="244"/>
      <c r="J28" s="244"/>
      <c r="K28" s="244"/>
      <c r="L28" s="244"/>
      <c r="M28" s="244"/>
      <c r="N28" s="244"/>
      <c r="O28" s="187"/>
      <c r="P28" s="278"/>
      <c r="Q28" s="235"/>
      <c r="R28" s="235"/>
      <c r="S28" s="293"/>
      <c r="V28" s="238"/>
    </row>
    <row r="29" spans="1:26" ht="29.15" customHeight="1" x14ac:dyDescent="0.35">
      <c r="A29" s="197"/>
      <c r="B29" s="241"/>
      <c r="C29" s="81" t="s">
        <v>307</v>
      </c>
      <c r="D29" s="108" t="s">
        <v>289</v>
      </c>
      <c r="E29" s="254"/>
      <c r="F29" s="241"/>
      <c r="G29" s="241"/>
      <c r="H29" s="241"/>
      <c r="I29" s="244"/>
      <c r="J29" s="244"/>
      <c r="K29" s="244"/>
      <c r="L29" s="244"/>
      <c r="M29" s="244"/>
      <c r="N29" s="244"/>
      <c r="O29" s="187"/>
      <c r="P29" s="278"/>
      <c r="Q29" s="235"/>
      <c r="R29" s="235"/>
      <c r="S29" s="293"/>
      <c r="V29" s="238"/>
    </row>
    <row r="30" spans="1:26" x14ac:dyDescent="0.35">
      <c r="A30" s="197"/>
      <c r="B30" s="241"/>
      <c r="C30" s="81" t="s">
        <v>308</v>
      </c>
      <c r="D30" s="108" t="s">
        <v>289</v>
      </c>
      <c r="E30" s="254"/>
      <c r="F30" s="241"/>
      <c r="G30" s="241"/>
      <c r="H30" s="241"/>
      <c r="I30" s="244"/>
      <c r="J30" s="244"/>
      <c r="K30" s="244"/>
      <c r="L30" s="244"/>
      <c r="M30" s="244"/>
      <c r="N30" s="244"/>
      <c r="O30" s="187"/>
      <c r="P30" s="278"/>
      <c r="Q30" s="235"/>
      <c r="R30" s="235"/>
      <c r="S30" s="293"/>
      <c r="V30" s="238"/>
    </row>
    <row r="31" spans="1:26" ht="29.5" thickBot="1" x14ac:dyDescent="0.4">
      <c r="A31" s="198"/>
      <c r="B31" s="242"/>
      <c r="C31" s="123" t="s">
        <v>309</v>
      </c>
      <c r="D31" s="108" t="s">
        <v>289</v>
      </c>
      <c r="E31" s="255"/>
      <c r="F31" s="242"/>
      <c r="G31" s="242"/>
      <c r="H31" s="242"/>
      <c r="I31" s="256"/>
      <c r="J31" s="256"/>
      <c r="K31" s="256"/>
      <c r="L31" s="256"/>
      <c r="M31" s="256"/>
      <c r="N31" s="256"/>
      <c r="O31" s="247"/>
      <c r="P31" s="279"/>
      <c r="Q31" s="258"/>
      <c r="R31" s="258"/>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0</v>
      </c>
      <c r="H32" s="240">
        <f ca="1">COUNTIFS(INDIRECT("RAG!$C$"&amp;$V12&amp;":$BB$"&amp;$V12),H$11,RAG!$C$3:$BB$3,$B32)</f>
        <v>4</v>
      </c>
      <c r="I32" s="243" t="s">
        <v>282</v>
      </c>
      <c r="J32" s="243" t="s">
        <v>335</v>
      </c>
      <c r="K32" s="243" t="s">
        <v>284</v>
      </c>
      <c r="L32" s="243" t="s">
        <v>285</v>
      </c>
      <c r="M32" s="243" t="s">
        <v>286</v>
      </c>
      <c r="N32" s="243" t="s">
        <v>261</v>
      </c>
      <c r="O32" s="246" t="s">
        <v>499</v>
      </c>
      <c r="P32" s="277" t="s">
        <v>281</v>
      </c>
      <c r="Q32" s="249"/>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44"/>
      <c r="J33" s="244"/>
      <c r="K33" s="244"/>
      <c r="L33" s="244"/>
      <c r="M33" s="244"/>
      <c r="N33" s="244"/>
      <c r="O33" s="187"/>
      <c r="P33" s="278"/>
      <c r="Q33" s="250"/>
      <c r="R33" s="235"/>
      <c r="S33" s="293"/>
      <c r="V33" s="238"/>
    </row>
    <row r="34" spans="1:26" x14ac:dyDescent="0.35">
      <c r="A34" s="197"/>
      <c r="B34" s="241"/>
      <c r="C34" s="125" t="s">
        <v>314</v>
      </c>
      <c r="D34" s="108" t="s">
        <v>281</v>
      </c>
      <c r="E34" s="254"/>
      <c r="F34" s="241"/>
      <c r="G34" s="241"/>
      <c r="H34" s="241"/>
      <c r="I34" s="244"/>
      <c r="J34" s="244"/>
      <c r="K34" s="244"/>
      <c r="L34" s="244"/>
      <c r="M34" s="244"/>
      <c r="N34" s="244"/>
      <c r="O34" s="187"/>
      <c r="P34" s="278"/>
      <c r="Q34" s="250"/>
      <c r="R34" s="235"/>
      <c r="S34" s="293"/>
      <c r="V34" s="238"/>
    </row>
    <row r="35" spans="1:26" ht="30" customHeight="1" x14ac:dyDescent="0.35">
      <c r="A35" s="197"/>
      <c r="B35" s="241"/>
      <c r="C35" s="125" t="s">
        <v>315</v>
      </c>
      <c r="D35" s="108" t="s">
        <v>289</v>
      </c>
      <c r="E35" s="254"/>
      <c r="F35" s="241"/>
      <c r="G35" s="241"/>
      <c r="H35" s="241"/>
      <c r="I35" s="244"/>
      <c r="J35" s="244"/>
      <c r="K35" s="244"/>
      <c r="L35" s="244"/>
      <c r="M35" s="244"/>
      <c r="N35" s="244"/>
      <c r="O35" s="187"/>
      <c r="P35" s="278"/>
      <c r="Q35" s="250"/>
      <c r="R35" s="235"/>
      <c r="S35" s="293"/>
      <c r="V35" s="238"/>
    </row>
    <row r="36" spans="1:26" x14ac:dyDescent="0.35">
      <c r="A36" s="197"/>
      <c r="B36" s="241"/>
      <c r="C36" s="125" t="s">
        <v>316</v>
      </c>
      <c r="D36" s="108" t="s">
        <v>281</v>
      </c>
      <c r="E36" s="254"/>
      <c r="F36" s="241"/>
      <c r="G36" s="241"/>
      <c r="H36" s="241"/>
      <c r="I36" s="244"/>
      <c r="J36" s="244"/>
      <c r="K36" s="244"/>
      <c r="L36" s="244"/>
      <c r="M36" s="244"/>
      <c r="N36" s="244"/>
      <c r="O36" s="187"/>
      <c r="P36" s="278"/>
      <c r="Q36" s="250"/>
      <c r="R36" s="235"/>
      <c r="S36" s="293"/>
      <c r="V36" s="238"/>
    </row>
    <row r="37" spans="1:26" x14ac:dyDescent="0.35">
      <c r="A37" s="197"/>
      <c r="B37" s="241"/>
      <c r="C37" s="125" t="s">
        <v>317</v>
      </c>
      <c r="D37" s="108" t="s">
        <v>289</v>
      </c>
      <c r="E37" s="254"/>
      <c r="F37" s="241"/>
      <c r="G37" s="241"/>
      <c r="H37" s="241"/>
      <c r="I37" s="244"/>
      <c r="J37" s="244"/>
      <c r="K37" s="244"/>
      <c r="L37" s="244"/>
      <c r="M37" s="244"/>
      <c r="N37" s="244"/>
      <c r="O37" s="187"/>
      <c r="P37" s="278"/>
      <c r="Q37" s="250"/>
      <c r="R37" s="235"/>
      <c r="S37" s="293"/>
      <c r="V37" s="238"/>
    </row>
    <row r="38" spans="1:26" x14ac:dyDescent="0.35">
      <c r="A38" s="197"/>
      <c r="B38" s="241"/>
      <c r="C38" s="125" t="s">
        <v>318</v>
      </c>
      <c r="D38" s="108" t="s">
        <v>289</v>
      </c>
      <c r="E38" s="254"/>
      <c r="F38" s="241"/>
      <c r="G38" s="241"/>
      <c r="H38" s="241"/>
      <c r="I38" s="244"/>
      <c r="J38" s="244"/>
      <c r="K38" s="244"/>
      <c r="L38" s="244"/>
      <c r="M38" s="244"/>
      <c r="N38" s="244"/>
      <c r="O38" s="187"/>
      <c r="P38" s="278"/>
      <c r="Q38" s="250"/>
      <c r="R38" s="235"/>
      <c r="S38" s="293"/>
      <c r="V38" s="238"/>
    </row>
    <row r="39" spans="1:26" ht="15" thickBot="1" x14ac:dyDescent="0.4">
      <c r="A39" s="198"/>
      <c r="B39" s="242"/>
      <c r="C39" s="126" t="s">
        <v>319</v>
      </c>
      <c r="D39" s="108" t="s">
        <v>289</v>
      </c>
      <c r="E39" s="255"/>
      <c r="F39" s="242"/>
      <c r="G39" s="242"/>
      <c r="H39" s="242"/>
      <c r="I39" s="256"/>
      <c r="J39" s="256"/>
      <c r="K39" s="256"/>
      <c r="L39" s="256"/>
      <c r="M39" s="256"/>
      <c r="N39" s="256"/>
      <c r="O39" s="247"/>
      <c r="P39" s="279"/>
      <c r="Q39" s="251"/>
      <c r="R39" s="258"/>
      <c r="S39" s="293"/>
      <c r="V39" s="252"/>
    </row>
    <row r="40" spans="1:26" ht="14.5" customHeight="1" x14ac:dyDescent="0.35">
      <c r="A40" s="196" t="s">
        <v>77</v>
      </c>
      <c r="B40" s="240" t="s">
        <v>99</v>
      </c>
      <c r="C40" s="122" t="s">
        <v>320</v>
      </c>
      <c r="D40" s="119" t="s">
        <v>281</v>
      </c>
      <c r="E40" s="253" t="s">
        <v>281</v>
      </c>
      <c r="F40" s="240">
        <f ca="1">COUNTIFS(INDIRECT("RAG!$C$"&amp;$V12&amp;":$BB$"&amp;$V12),F$11,RAG!$C$3:$BB$3,$B40)</f>
        <v>0</v>
      </c>
      <c r="G40" s="240">
        <f ca="1">COUNTIFS(INDIRECT("RAG!$C$"&amp;$V12&amp;":$BB$"&amp;$V12),G$11,RAG!$C$3:$BB$3,$B40)</f>
        <v>1</v>
      </c>
      <c r="H40" s="240">
        <f ca="1">COUNTIFS(INDIRECT("RAG!$C$"&amp;$V12&amp;":$BB$"&amp;$V12),H$11,RAG!$C$3:$BB$3,$B40)</f>
        <v>1</v>
      </c>
      <c r="I40" s="243" t="s">
        <v>282</v>
      </c>
      <c r="J40" s="243" t="s">
        <v>335</v>
      </c>
      <c r="K40" s="243" t="s">
        <v>321</v>
      </c>
      <c r="L40" s="243" t="s">
        <v>285</v>
      </c>
      <c r="M40" s="243" t="s">
        <v>286</v>
      </c>
      <c r="N40" s="243" t="s">
        <v>261</v>
      </c>
      <c r="O40" s="246" t="s">
        <v>857</v>
      </c>
      <c r="P40" s="277" t="s">
        <v>281</v>
      </c>
      <c r="Q40" s="249"/>
      <c r="R40" s="234" t="s">
        <v>757</v>
      </c>
      <c r="S40" s="293"/>
      <c r="V40" s="237"/>
      <c r="Z40" t="str">
        <f>IF(R40&gt;0,B40&amp;":"&amp;R40&amp;"
","")</f>
        <v xml:space="preserve">IIA5:Local Plan Policy HO5 Genuinely Affordable Housing requires sites over 10 units to provide 35-50% affordable housing, where possible.
</v>
      </c>
    </row>
    <row r="41" spans="1:26" ht="29" x14ac:dyDescent="0.35">
      <c r="A41" s="197"/>
      <c r="B41" s="241"/>
      <c r="C41" s="81" t="s">
        <v>322</v>
      </c>
      <c r="D41" s="108" t="s">
        <v>289</v>
      </c>
      <c r="E41" s="254"/>
      <c r="F41" s="241"/>
      <c r="G41" s="241"/>
      <c r="H41" s="241"/>
      <c r="I41" s="244"/>
      <c r="J41" s="244"/>
      <c r="K41" s="244"/>
      <c r="L41" s="244"/>
      <c r="M41" s="244"/>
      <c r="N41" s="244"/>
      <c r="O41" s="187"/>
      <c r="P41" s="278"/>
      <c r="Q41" s="250"/>
      <c r="R41" s="235"/>
      <c r="S41" s="293"/>
      <c r="V41" s="238"/>
    </row>
    <row r="42" spans="1:26" x14ac:dyDescent="0.35">
      <c r="A42" s="197"/>
      <c r="B42" s="241"/>
      <c r="C42" s="81" t="s">
        <v>323</v>
      </c>
      <c r="D42" s="108" t="s">
        <v>281</v>
      </c>
      <c r="E42" s="254"/>
      <c r="F42" s="241"/>
      <c r="G42" s="241"/>
      <c r="H42" s="241"/>
      <c r="I42" s="244"/>
      <c r="J42" s="244"/>
      <c r="K42" s="244"/>
      <c r="L42" s="244"/>
      <c r="M42" s="244"/>
      <c r="N42" s="244"/>
      <c r="O42" s="187"/>
      <c r="P42" s="278"/>
      <c r="Q42" s="250"/>
      <c r="R42" s="235"/>
      <c r="S42" s="293"/>
      <c r="V42" s="238"/>
    </row>
    <row r="43" spans="1:26" ht="29" x14ac:dyDescent="0.35">
      <c r="A43" s="197"/>
      <c r="B43" s="241"/>
      <c r="C43" s="81" t="s">
        <v>324</v>
      </c>
      <c r="D43" s="108" t="s">
        <v>289</v>
      </c>
      <c r="E43" s="254"/>
      <c r="F43" s="241"/>
      <c r="G43" s="241"/>
      <c r="H43" s="241"/>
      <c r="I43" s="244"/>
      <c r="J43" s="244"/>
      <c r="K43" s="244"/>
      <c r="L43" s="244"/>
      <c r="M43" s="244"/>
      <c r="N43" s="244"/>
      <c r="O43" s="187"/>
      <c r="P43" s="278"/>
      <c r="Q43" s="250"/>
      <c r="R43" s="235"/>
      <c r="S43" s="293"/>
      <c r="V43" s="238"/>
    </row>
    <row r="44" spans="1:26" ht="43.5" x14ac:dyDescent="0.35">
      <c r="A44" s="197"/>
      <c r="B44" s="241"/>
      <c r="C44" s="81" t="s">
        <v>325</v>
      </c>
      <c r="D44" s="108" t="s">
        <v>289</v>
      </c>
      <c r="E44" s="254"/>
      <c r="F44" s="241"/>
      <c r="G44" s="241"/>
      <c r="H44" s="241"/>
      <c r="I44" s="244"/>
      <c r="J44" s="244"/>
      <c r="K44" s="244"/>
      <c r="L44" s="244"/>
      <c r="M44" s="244"/>
      <c r="N44" s="244"/>
      <c r="O44" s="187"/>
      <c r="P44" s="278"/>
      <c r="Q44" s="250"/>
      <c r="R44" s="235"/>
      <c r="S44" s="293"/>
      <c r="V44" s="238"/>
    </row>
    <row r="45" spans="1:26" ht="29.5" thickBot="1" x14ac:dyDescent="0.4">
      <c r="A45" s="198"/>
      <c r="B45" s="242"/>
      <c r="C45" s="123" t="s">
        <v>326</v>
      </c>
      <c r="D45" s="108" t="s">
        <v>289</v>
      </c>
      <c r="E45" s="255"/>
      <c r="F45" s="242"/>
      <c r="G45" s="242"/>
      <c r="H45" s="242"/>
      <c r="I45" s="256"/>
      <c r="J45" s="256"/>
      <c r="K45" s="256"/>
      <c r="L45" s="256"/>
      <c r="M45" s="256"/>
      <c r="N45" s="256"/>
      <c r="O45" s="247"/>
      <c r="P45" s="279"/>
      <c r="Q45" s="251"/>
      <c r="R45" s="258"/>
      <c r="S45" s="293"/>
      <c r="V45" s="252"/>
    </row>
    <row r="46" spans="1:26" ht="29.15" customHeight="1" x14ac:dyDescent="0.35">
      <c r="A46" s="196" t="s">
        <v>80</v>
      </c>
      <c r="B46" s="240" t="s">
        <v>100</v>
      </c>
      <c r="C46" s="122" t="s">
        <v>327</v>
      </c>
      <c r="D46" s="119" t="s">
        <v>281</v>
      </c>
      <c r="E46" s="253" t="s">
        <v>281</v>
      </c>
      <c r="F46" s="240">
        <f ca="1">COUNTIFS(INDIRECT("RAG!$C$"&amp;$V12&amp;":$BB$"&amp;$V12),F$11,RAG!$C$3:$BB$3,$B46)</f>
        <v>3</v>
      </c>
      <c r="G46" s="240">
        <f ca="1">COUNTIFS(INDIRECT("RAG!$C$"&amp;$V12&amp;":$BB$"&amp;$V12),G$11,RAG!$C$3:$BB$3,$B46)</f>
        <v>1</v>
      </c>
      <c r="H46" s="240">
        <f ca="1">COUNTIFS(INDIRECT("RAG!$C$"&amp;$V12&amp;":$BB$"&amp;$V12),H$11,RAG!$C$3:$BB$3,$B46)</f>
        <v>3</v>
      </c>
      <c r="I46" s="243" t="s">
        <v>282</v>
      </c>
      <c r="J46" s="243" t="s">
        <v>335</v>
      </c>
      <c r="K46" s="243" t="s">
        <v>284</v>
      </c>
      <c r="L46" s="243" t="s">
        <v>285</v>
      </c>
      <c r="M46" s="243" t="s">
        <v>286</v>
      </c>
      <c r="N46" s="243" t="s">
        <v>264</v>
      </c>
      <c r="O46" s="246" t="s">
        <v>574</v>
      </c>
      <c r="P46" s="277" t="s">
        <v>281</v>
      </c>
      <c r="Q46" s="234" t="s">
        <v>537</v>
      </c>
      <c r="R46" s="234" t="s">
        <v>312</v>
      </c>
      <c r="S46" s="293"/>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54"/>
      <c r="F47" s="241"/>
      <c r="G47" s="241"/>
      <c r="H47" s="241"/>
      <c r="I47" s="244"/>
      <c r="J47" s="244"/>
      <c r="K47" s="244"/>
      <c r="L47" s="244"/>
      <c r="M47" s="244"/>
      <c r="N47" s="244"/>
      <c r="O47" s="187"/>
      <c r="P47" s="278"/>
      <c r="Q47" s="235"/>
      <c r="R47" s="235"/>
      <c r="S47" s="293"/>
      <c r="V47" s="238"/>
    </row>
    <row r="48" spans="1:26" x14ac:dyDescent="0.35">
      <c r="A48" s="197"/>
      <c r="B48" s="241"/>
      <c r="C48" s="81" t="s">
        <v>329</v>
      </c>
      <c r="D48" s="108" t="s">
        <v>281</v>
      </c>
      <c r="E48" s="254"/>
      <c r="F48" s="241"/>
      <c r="G48" s="241"/>
      <c r="H48" s="241"/>
      <c r="I48" s="244"/>
      <c r="J48" s="244"/>
      <c r="K48" s="244"/>
      <c r="L48" s="244"/>
      <c r="M48" s="244"/>
      <c r="N48" s="244"/>
      <c r="O48" s="187"/>
      <c r="P48" s="278"/>
      <c r="Q48" s="235"/>
      <c r="R48" s="235"/>
      <c r="S48" s="293"/>
      <c r="V48" s="238"/>
    </row>
    <row r="49" spans="1:26" ht="14.5" customHeight="1" x14ac:dyDescent="0.35">
      <c r="A49" s="197"/>
      <c r="B49" s="241"/>
      <c r="C49" s="81" t="s">
        <v>330</v>
      </c>
      <c r="D49" s="108" t="s">
        <v>289</v>
      </c>
      <c r="E49" s="254"/>
      <c r="F49" s="241"/>
      <c r="G49" s="241"/>
      <c r="H49" s="241"/>
      <c r="I49" s="244"/>
      <c r="J49" s="244"/>
      <c r="K49" s="244"/>
      <c r="L49" s="244"/>
      <c r="M49" s="244"/>
      <c r="N49" s="244"/>
      <c r="O49" s="187"/>
      <c r="P49" s="278"/>
      <c r="Q49" s="235"/>
      <c r="R49" s="235"/>
      <c r="S49" s="293"/>
      <c r="V49" s="238"/>
    </row>
    <row r="50" spans="1:26" ht="134.5" customHeight="1" thickBot="1" x14ac:dyDescent="0.4">
      <c r="A50" s="198"/>
      <c r="B50" s="242"/>
      <c r="C50" s="123" t="s">
        <v>331</v>
      </c>
      <c r="D50" s="108" t="s">
        <v>289</v>
      </c>
      <c r="E50" s="255"/>
      <c r="F50" s="242"/>
      <c r="G50" s="242"/>
      <c r="H50" s="242"/>
      <c r="I50" s="256"/>
      <c r="J50" s="256"/>
      <c r="K50" s="256"/>
      <c r="L50" s="256"/>
      <c r="M50" s="256"/>
      <c r="N50" s="256"/>
      <c r="O50" s="247"/>
      <c r="P50" s="279"/>
      <c r="Q50" s="258"/>
      <c r="R50" s="258"/>
      <c r="S50" s="293"/>
      <c r="V50" s="252"/>
    </row>
    <row r="51" spans="1:26" ht="43.5" customHeight="1" x14ac:dyDescent="0.35">
      <c r="A51" s="196" t="s">
        <v>81</v>
      </c>
      <c r="B51" s="240" t="s">
        <v>101</v>
      </c>
      <c r="C51" s="122" t="s">
        <v>332</v>
      </c>
      <c r="D51" s="119" t="s">
        <v>281</v>
      </c>
      <c r="E51" s="253" t="s">
        <v>281</v>
      </c>
      <c r="F51" s="240">
        <f ca="1">COUNTIFS(INDIRECT("RAG!$C$"&amp;$V12&amp;":$BB$"&amp;$V12),F$11,RAG!$C$3:$BB$3,$B51)</f>
        <v>1</v>
      </c>
      <c r="G51" s="240">
        <f ca="1">COUNTIFS(INDIRECT("RAG!$C$"&amp;$V12&amp;":$BB$"&amp;$V12),G$11,RAG!$C$3:$BB$3,$B51)</f>
        <v>1</v>
      </c>
      <c r="H51" s="240">
        <f ca="1">COUNTIFS(INDIRECT("RAG!$C$"&amp;$V12&amp;":$BB$"&amp;$V12),H$11,RAG!$C$3:$BB$3,$B51)</f>
        <v>2</v>
      </c>
      <c r="I51" s="243" t="s">
        <v>231</v>
      </c>
      <c r="J51" s="243" t="s">
        <v>231</v>
      </c>
      <c r="K51" s="243" t="s">
        <v>231</v>
      </c>
      <c r="L51" s="243" t="s">
        <v>231</v>
      </c>
      <c r="M51" s="243" t="s">
        <v>231</v>
      </c>
      <c r="N51" s="243" t="s">
        <v>262</v>
      </c>
      <c r="O51" s="246" t="s">
        <v>858</v>
      </c>
      <c r="P51" s="231" t="s">
        <v>289</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94" customHeight="1" thickBot="1" x14ac:dyDescent="0.4">
      <c r="A52" s="198"/>
      <c r="B52" s="242"/>
      <c r="C52" s="123" t="s">
        <v>333</v>
      </c>
      <c r="D52" s="108" t="s">
        <v>281</v>
      </c>
      <c r="E52" s="255"/>
      <c r="F52" s="242"/>
      <c r="G52" s="242"/>
      <c r="H52" s="242"/>
      <c r="I52" s="256"/>
      <c r="J52" s="256"/>
      <c r="K52" s="256"/>
      <c r="L52" s="256"/>
      <c r="M52" s="256"/>
      <c r="N52" s="256"/>
      <c r="O52" s="247"/>
      <c r="P52" s="248"/>
      <c r="Q52" s="258"/>
      <c r="R52" s="258"/>
      <c r="S52" s="293"/>
      <c r="V52" s="252"/>
    </row>
    <row r="53" spans="1:26" ht="29.15" customHeight="1" x14ac:dyDescent="0.35">
      <c r="A53" s="196" t="s">
        <v>83</v>
      </c>
      <c r="B53" s="240" t="s">
        <v>102</v>
      </c>
      <c r="C53" s="119" t="s">
        <v>334</v>
      </c>
      <c r="D53" s="119" t="s">
        <v>289</v>
      </c>
      <c r="E53" s="265" t="s">
        <v>281</v>
      </c>
      <c r="F53" s="259">
        <f ca="1">COUNTIFS(INDIRECT("RAG!$C$"&amp;$V12&amp;":$BB$"&amp;$V12),F$11,RAG!$C$3:$BB$3,$B53)</f>
        <v>1</v>
      </c>
      <c r="G53" s="259">
        <f ca="1">COUNTIFS(INDIRECT("RAG!$C$"&amp;$V12&amp;":$BB$"&amp;$V12),G$11,RAG!$C$3:$BB$3,$B53)</f>
        <v>0</v>
      </c>
      <c r="H53" s="259">
        <f ca="1">COUNTIFS(INDIRECT("RAG!$C$"&amp;$V12&amp;":$BB$"&amp;$V12),H$11,RAG!$C$3:$BB$3,$B53)</f>
        <v>0</v>
      </c>
      <c r="I53" s="243" t="s">
        <v>282</v>
      </c>
      <c r="J53" s="243" t="s">
        <v>335</v>
      </c>
      <c r="K53" s="243" t="s">
        <v>284</v>
      </c>
      <c r="L53" s="243" t="s">
        <v>381</v>
      </c>
      <c r="M53" s="243" t="s">
        <v>286</v>
      </c>
      <c r="N53" s="243" t="s">
        <v>264</v>
      </c>
      <c r="O53" s="246" t="s">
        <v>532</v>
      </c>
      <c r="P53" s="231" t="s">
        <v>281</v>
      </c>
      <c r="Q53" s="234" t="s">
        <v>528</v>
      </c>
      <c r="R53" s="249"/>
      <c r="S53" s="293"/>
      <c r="V53" s="237"/>
      <c r="Z53" t="str">
        <f>IF(R53&gt;0,B53&amp;":"&amp;R53&amp;"
","")</f>
        <v/>
      </c>
    </row>
    <row r="54" spans="1:26" x14ac:dyDescent="0.35">
      <c r="A54" s="197"/>
      <c r="B54" s="241"/>
      <c r="C54" s="108" t="s">
        <v>336</v>
      </c>
      <c r="D54" s="108" t="s">
        <v>281</v>
      </c>
      <c r="E54" s="266"/>
      <c r="F54" s="260"/>
      <c r="G54" s="260"/>
      <c r="H54" s="260"/>
      <c r="I54" s="244"/>
      <c r="J54" s="244"/>
      <c r="K54" s="244"/>
      <c r="L54" s="244"/>
      <c r="M54" s="244"/>
      <c r="N54" s="244"/>
      <c r="O54" s="187"/>
      <c r="P54" s="232"/>
      <c r="Q54" s="235"/>
      <c r="R54" s="250"/>
      <c r="S54" s="293"/>
      <c r="V54" s="238"/>
    </row>
    <row r="55" spans="1:26" x14ac:dyDescent="0.35">
      <c r="A55" s="197"/>
      <c r="B55" s="241"/>
      <c r="C55" s="127" t="s">
        <v>337</v>
      </c>
      <c r="D55" s="108" t="s">
        <v>289</v>
      </c>
      <c r="E55" s="266"/>
      <c r="F55" s="260"/>
      <c r="G55" s="260"/>
      <c r="H55" s="260"/>
      <c r="I55" s="244"/>
      <c r="J55" s="244"/>
      <c r="K55" s="244"/>
      <c r="L55" s="244"/>
      <c r="M55" s="244"/>
      <c r="N55" s="244"/>
      <c r="O55" s="187"/>
      <c r="P55" s="232"/>
      <c r="Q55" s="235"/>
      <c r="R55" s="250"/>
      <c r="S55" s="293"/>
      <c r="V55" s="238"/>
    </row>
    <row r="56" spans="1:26" x14ac:dyDescent="0.35">
      <c r="A56" s="197"/>
      <c r="B56" s="241"/>
      <c r="C56" s="108" t="s">
        <v>338</v>
      </c>
      <c r="D56" s="108" t="s">
        <v>289</v>
      </c>
      <c r="E56" s="266"/>
      <c r="F56" s="260"/>
      <c r="G56" s="260"/>
      <c r="H56" s="260"/>
      <c r="I56" s="244"/>
      <c r="J56" s="244"/>
      <c r="K56" s="244"/>
      <c r="L56" s="244"/>
      <c r="M56" s="244"/>
      <c r="N56" s="244"/>
      <c r="O56" s="187"/>
      <c r="P56" s="232"/>
      <c r="Q56" s="235"/>
      <c r="R56" s="250"/>
      <c r="S56" s="293"/>
      <c r="V56" s="238"/>
    </row>
    <row r="57" spans="1:26" ht="112" customHeight="1" thickBot="1" x14ac:dyDescent="0.4">
      <c r="A57" s="198"/>
      <c r="B57" s="242"/>
      <c r="C57" s="121" t="s">
        <v>339</v>
      </c>
      <c r="D57" s="108" t="s">
        <v>281</v>
      </c>
      <c r="E57" s="267"/>
      <c r="F57" s="261"/>
      <c r="G57" s="261"/>
      <c r="H57" s="261"/>
      <c r="I57" s="256"/>
      <c r="J57" s="256"/>
      <c r="K57" s="256"/>
      <c r="L57" s="256"/>
      <c r="M57" s="256"/>
      <c r="N57" s="256"/>
      <c r="O57" s="247"/>
      <c r="P57" s="248"/>
      <c r="Q57" s="258"/>
      <c r="R57" s="251"/>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1</v>
      </c>
      <c r="H58" s="259">
        <f ca="1">COUNTIFS(INDIRECT("RAG!$C$"&amp;$V12&amp;":$BB$"&amp;$V12),H$11,RAG!$C$3:$BB$3,$B58)</f>
        <v>1</v>
      </c>
      <c r="I58" s="243" t="s">
        <v>282</v>
      </c>
      <c r="J58" s="243" t="s">
        <v>335</v>
      </c>
      <c r="K58" s="243" t="s">
        <v>284</v>
      </c>
      <c r="L58" s="243" t="s">
        <v>285</v>
      </c>
      <c r="M58" s="243" t="s">
        <v>286</v>
      </c>
      <c r="N58" s="243" t="s">
        <v>261</v>
      </c>
      <c r="O58" s="246" t="s">
        <v>668</v>
      </c>
      <c r="P58" s="231" t="s">
        <v>289</v>
      </c>
      <c r="Q58" s="249"/>
      <c r="R58" s="234" t="s">
        <v>524</v>
      </c>
      <c r="S58" s="293"/>
      <c r="V58" s="237"/>
      <c r="Z58" t="str">
        <f>IF(R58&gt;0,B58&amp;":"&amp;R58&amp;"
","")</f>
        <v xml:space="preserve">IIA9:Local Plan Policy CN4: Sustainable Drainage requires sites to incorporate natural flood risk solutions, such as SUDs.
</v>
      </c>
    </row>
    <row r="59" spans="1:26" ht="14.5" customHeight="1" x14ac:dyDescent="0.35">
      <c r="A59" s="197"/>
      <c r="B59" s="241"/>
      <c r="C59" s="109" t="s">
        <v>341</v>
      </c>
      <c r="D59" s="108" t="s">
        <v>289</v>
      </c>
      <c r="E59" s="266"/>
      <c r="F59" s="260"/>
      <c r="G59" s="260"/>
      <c r="H59" s="260"/>
      <c r="I59" s="244"/>
      <c r="J59" s="244"/>
      <c r="K59" s="244"/>
      <c r="L59" s="244"/>
      <c r="M59" s="244"/>
      <c r="N59" s="244"/>
      <c r="O59" s="187"/>
      <c r="P59" s="232"/>
      <c r="Q59" s="250"/>
      <c r="R59" s="235"/>
      <c r="S59" s="293"/>
      <c r="V59" s="238"/>
    </row>
    <row r="60" spans="1:26" ht="48.65" customHeight="1" thickBot="1" x14ac:dyDescent="0.4">
      <c r="A60" s="198"/>
      <c r="B60" s="242"/>
      <c r="C60" s="129" t="s">
        <v>342</v>
      </c>
      <c r="D60" s="108" t="s">
        <v>289</v>
      </c>
      <c r="E60" s="267"/>
      <c r="F60" s="261"/>
      <c r="G60" s="261"/>
      <c r="H60" s="261"/>
      <c r="I60" s="256"/>
      <c r="J60" s="256"/>
      <c r="K60" s="256"/>
      <c r="L60" s="256"/>
      <c r="M60" s="256"/>
      <c r="N60" s="256"/>
      <c r="O60" s="247"/>
      <c r="P60" s="248"/>
      <c r="Q60" s="251"/>
      <c r="R60" s="258"/>
      <c r="S60" s="293"/>
      <c r="V60" s="252"/>
    </row>
    <row r="61" spans="1:26" x14ac:dyDescent="0.35">
      <c r="A61" s="196" t="s">
        <v>85</v>
      </c>
      <c r="B61" s="240" t="s">
        <v>104</v>
      </c>
      <c r="C61" s="119" t="s">
        <v>343</v>
      </c>
      <c r="D61" s="119" t="s">
        <v>281</v>
      </c>
      <c r="E61" s="265" t="s">
        <v>281</v>
      </c>
      <c r="F61" s="259">
        <f ca="1">COUNTIFS(INDIRECT("RAG!$C$"&amp;$V12&amp;":$BB$"&amp;$V12),F$11,RAG!$C$3:$BB$3,$B61)</f>
        <v>2</v>
      </c>
      <c r="G61" s="259">
        <f ca="1">COUNTIFS(INDIRECT("RAG!$C$"&amp;$V12&amp;":$BB$"&amp;$V12),G$11,RAG!$C$3:$BB$3,$B61)</f>
        <v>1</v>
      </c>
      <c r="H61" s="259">
        <f ca="1">COUNTIFS(INDIRECT("RAG!$C$"&amp;$V12&amp;":$BB$"&amp;$V12),H$11,RAG!$C$3:$BB$3,$B61)</f>
        <v>2</v>
      </c>
      <c r="I61" s="243" t="s">
        <v>231</v>
      </c>
      <c r="J61" s="243" t="s">
        <v>231</v>
      </c>
      <c r="K61" s="243" t="s">
        <v>231</v>
      </c>
      <c r="L61" s="243" t="s">
        <v>231</v>
      </c>
      <c r="M61" s="243" t="s">
        <v>231</v>
      </c>
      <c r="N61" s="243" t="s">
        <v>262</v>
      </c>
      <c r="O61" s="246" t="s">
        <v>859</v>
      </c>
      <c r="P61" s="231" t="s">
        <v>289</v>
      </c>
      <c r="Q61" s="271"/>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44"/>
      <c r="J62" s="244"/>
      <c r="K62" s="244"/>
      <c r="L62" s="244"/>
      <c r="M62" s="244"/>
      <c r="N62" s="244"/>
      <c r="O62" s="187"/>
      <c r="P62" s="232"/>
      <c r="Q62" s="272"/>
      <c r="R62" s="272"/>
      <c r="S62" s="293"/>
      <c r="V62" s="275"/>
    </row>
    <row r="63" spans="1:26" x14ac:dyDescent="0.35">
      <c r="A63" s="197"/>
      <c r="B63" s="241"/>
      <c r="C63" s="108" t="s">
        <v>345</v>
      </c>
      <c r="D63" s="108" t="s">
        <v>281</v>
      </c>
      <c r="E63" s="266"/>
      <c r="F63" s="260"/>
      <c r="G63" s="260"/>
      <c r="H63" s="260"/>
      <c r="I63" s="244"/>
      <c r="J63" s="244"/>
      <c r="K63" s="244"/>
      <c r="L63" s="244"/>
      <c r="M63" s="244"/>
      <c r="N63" s="244"/>
      <c r="O63" s="187"/>
      <c r="P63" s="232"/>
      <c r="Q63" s="272"/>
      <c r="R63" s="272"/>
      <c r="S63" s="293"/>
      <c r="V63" s="275"/>
    </row>
    <row r="64" spans="1:26" x14ac:dyDescent="0.35">
      <c r="A64" s="197"/>
      <c r="B64" s="241"/>
      <c r="C64" s="108" t="s">
        <v>346</v>
      </c>
      <c r="D64" s="108" t="s">
        <v>281</v>
      </c>
      <c r="E64" s="266"/>
      <c r="F64" s="260"/>
      <c r="G64" s="260"/>
      <c r="H64" s="260"/>
      <c r="I64" s="244"/>
      <c r="J64" s="244"/>
      <c r="K64" s="244"/>
      <c r="L64" s="244"/>
      <c r="M64" s="244"/>
      <c r="N64" s="244"/>
      <c r="O64" s="187"/>
      <c r="P64" s="232"/>
      <c r="Q64" s="272"/>
      <c r="R64" s="272"/>
      <c r="S64" s="293"/>
      <c r="V64" s="275"/>
    </row>
    <row r="65" spans="1:26" x14ac:dyDescent="0.35">
      <c r="A65" s="197"/>
      <c r="B65" s="241"/>
      <c r="C65" s="108" t="s">
        <v>347</v>
      </c>
      <c r="D65" s="108" t="s">
        <v>289</v>
      </c>
      <c r="E65" s="266"/>
      <c r="F65" s="260"/>
      <c r="G65" s="260"/>
      <c r="H65" s="260"/>
      <c r="I65" s="244"/>
      <c r="J65" s="244"/>
      <c r="K65" s="244"/>
      <c r="L65" s="244"/>
      <c r="M65" s="244"/>
      <c r="N65" s="244"/>
      <c r="O65" s="187"/>
      <c r="P65" s="232"/>
      <c r="Q65" s="272"/>
      <c r="R65" s="272"/>
      <c r="S65" s="293"/>
      <c r="V65" s="275"/>
    </row>
    <row r="66" spans="1:26" x14ac:dyDescent="0.35">
      <c r="A66" s="197"/>
      <c r="B66" s="241"/>
      <c r="C66" s="108" t="s">
        <v>348</v>
      </c>
      <c r="D66" s="108" t="s">
        <v>289</v>
      </c>
      <c r="E66" s="266"/>
      <c r="F66" s="260"/>
      <c r="G66" s="260"/>
      <c r="H66" s="260"/>
      <c r="I66" s="244"/>
      <c r="J66" s="244"/>
      <c r="K66" s="244"/>
      <c r="L66" s="244"/>
      <c r="M66" s="244"/>
      <c r="N66" s="244"/>
      <c r="O66" s="187"/>
      <c r="P66" s="232"/>
      <c r="Q66" s="272"/>
      <c r="R66" s="272"/>
      <c r="S66" s="293"/>
      <c r="V66" s="275"/>
    </row>
    <row r="67" spans="1:26" ht="29" x14ac:dyDescent="0.35">
      <c r="A67" s="197"/>
      <c r="B67" s="241"/>
      <c r="C67" s="108" t="s">
        <v>349</v>
      </c>
      <c r="D67" s="108" t="s">
        <v>289</v>
      </c>
      <c r="E67" s="266"/>
      <c r="F67" s="260"/>
      <c r="G67" s="260"/>
      <c r="H67" s="260"/>
      <c r="I67" s="244"/>
      <c r="J67" s="244"/>
      <c r="K67" s="244"/>
      <c r="L67" s="244"/>
      <c r="M67" s="244"/>
      <c r="N67" s="244"/>
      <c r="O67" s="187"/>
      <c r="P67" s="232"/>
      <c r="Q67" s="272"/>
      <c r="R67" s="272"/>
      <c r="S67" s="293"/>
      <c r="V67" s="275"/>
    </row>
    <row r="68" spans="1:26" ht="95.5" customHeight="1" thickBot="1" x14ac:dyDescent="0.4">
      <c r="A68" s="198"/>
      <c r="B68" s="242"/>
      <c r="C68" s="121" t="s">
        <v>350</v>
      </c>
      <c r="D68" s="108" t="s">
        <v>281</v>
      </c>
      <c r="E68" s="267"/>
      <c r="F68" s="261"/>
      <c r="G68" s="261"/>
      <c r="H68" s="261"/>
      <c r="I68" s="256"/>
      <c r="J68" s="256"/>
      <c r="K68" s="256"/>
      <c r="L68" s="256"/>
      <c r="M68" s="256"/>
      <c r="N68" s="256"/>
      <c r="O68" s="247"/>
      <c r="P68" s="248"/>
      <c r="Q68" s="273"/>
      <c r="R68" s="273"/>
      <c r="S68" s="293"/>
      <c r="V68" s="276"/>
    </row>
    <row r="69" spans="1:26" x14ac:dyDescent="0.35">
      <c r="A69" s="196" t="s">
        <v>599</v>
      </c>
      <c r="B69" s="240" t="s">
        <v>105</v>
      </c>
      <c r="C69" s="124" t="s">
        <v>738</v>
      </c>
      <c r="D69" s="119" t="s">
        <v>281</v>
      </c>
      <c r="E69" s="265" t="s">
        <v>281</v>
      </c>
      <c r="F69" s="259">
        <f ca="1">COUNTIFS(INDIRECT("RAG!$C$"&amp;$V12&amp;":$BB$"&amp;$V12),F$11,RAG!$C$3:$BB$3,$B69)</f>
        <v>1</v>
      </c>
      <c r="G69" s="259">
        <f ca="1">COUNTIFS(INDIRECT("RAG!$C$"&amp;$V12&amp;":$BB$"&amp;$V12),G$11,RAG!$C$3:$BB$3,$B69)</f>
        <v>0</v>
      </c>
      <c r="H69" s="259">
        <f ca="1">COUNTIFS(INDIRECT("RAG!$C$"&amp;$V12&amp;":$BB$"&amp;$V12),H$11,RAG!$C$3:$BB$3,$B69)</f>
        <v>5</v>
      </c>
      <c r="I69" s="243" t="s">
        <v>282</v>
      </c>
      <c r="J69" s="243" t="s">
        <v>335</v>
      </c>
      <c r="K69" s="243" t="s">
        <v>284</v>
      </c>
      <c r="L69" s="243" t="s">
        <v>285</v>
      </c>
      <c r="M69" s="243" t="s">
        <v>286</v>
      </c>
      <c r="N69" s="243" t="s">
        <v>264</v>
      </c>
      <c r="O69" s="262" t="s">
        <v>860</v>
      </c>
      <c r="P69" s="231" t="s">
        <v>281</v>
      </c>
      <c r="Q69" s="234" t="s">
        <v>351</v>
      </c>
      <c r="R69" s="234"/>
      <c r="S69" s="293"/>
      <c r="V69" s="237"/>
      <c r="Z69" t="str">
        <f>IF(R69&gt;0,B69&amp;":"&amp;R69&amp;"
","")</f>
        <v/>
      </c>
    </row>
    <row r="70" spans="1:26" x14ac:dyDescent="0.35">
      <c r="A70" s="197"/>
      <c r="B70" s="241"/>
      <c r="C70" s="125" t="s">
        <v>352</v>
      </c>
      <c r="D70" s="108" t="s">
        <v>281</v>
      </c>
      <c r="E70" s="266"/>
      <c r="F70" s="260"/>
      <c r="G70" s="260"/>
      <c r="H70" s="260"/>
      <c r="I70" s="244"/>
      <c r="J70" s="244"/>
      <c r="K70" s="244"/>
      <c r="L70" s="244"/>
      <c r="M70" s="244"/>
      <c r="N70" s="244"/>
      <c r="O70" s="263"/>
      <c r="P70" s="232"/>
      <c r="Q70" s="235"/>
      <c r="R70" s="235"/>
      <c r="S70" s="293"/>
      <c r="V70" s="238"/>
    </row>
    <row r="71" spans="1:26" ht="29" x14ac:dyDescent="0.35">
      <c r="A71" s="197"/>
      <c r="B71" s="241"/>
      <c r="C71" s="125" t="s">
        <v>353</v>
      </c>
      <c r="D71" s="108" t="s">
        <v>289</v>
      </c>
      <c r="E71" s="266"/>
      <c r="F71" s="260"/>
      <c r="G71" s="260"/>
      <c r="H71" s="260"/>
      <c r="I71" s="244"/>
      <c r="J71" s="244"/>
      <c r="K71" s="244"/>
      <c r="L71" s="244"/>
      <c r="M71" s="244"/>
      <c r="N71" s="244"/>
      <c r="O71" s="263"/>
      <c r="P71" s="232"/>
      <c r="Q71" s="235"/>
      <c r="R71" s="235"/>
      <c r="S71" s="293"/>
      <c r="V71" s="238"/>
    </row>
    <row r="72" spans="1:26" x14ac:dyDescent="0.35">
      <c r="A72" s="197"/>
      <c r="B72" s="241"/>
      <c r="C72" s="125" t="s">
        <v>354</v>
      </c>
      <c r="D72" s="108" t="s">
        <v>289</v>
      </c>
      <c r="E72" s="266"/>
      <c r="F72" s="260"/>
      <c r="G72" s="260"/>
      <c r="H72" s="260"/>
      <c r="I72" s="244"/>
      <c r="J72" s="244"/>
      <c r="K72" s="244"/>
      <c r="L72" s="244"/>
      <c r="M72" s="244"/>
      <c r="N72" s="244"/>
      <c r="O72" s="263"/>
      <c r="P72" s="232"/>
      <c r="Q72" s="235"/>
      <c r="R72" s="235"/>
      <c r="S72" s="293"/>
      <c r="V72" s="238"/>
    </row>
    <row r="73" spans="1:26" x14ac:dyDescent="0.35">
      <c r="A73" s="197"/>
      <c r="B73" s="241"/>
      <c r="C73" s="125" t="s">
        <v>739</v>
      </c>
      <c r="D73" s="108" t="s">
        <v>289</v>
      </c>
      <c r="E73" s="266"/>
      <c r="F73" s="260"/>
      <c r="G73" s="260"/>
      <c r="H73" s="260"/>
      <c r="I73" s="244"/>
      <c r="J73" s="244"/>
      <c r="K73" s="244"/>
      <c r="L73" s="244"/>
      <c r="M73" s="244"/>
      <c r="N73" s="244"/>
      <c r="O73" s="263"/>
      <c r="P73" s="232"/>
      <c r="Q73" s="235"/>
      <c r="R73" s="235"/>
      <c r="S73" s="293"/>
      <c r="V73" s="238"/>
    </row>
    <row r="74" spans="1:26" x14ac:dyDescent="0.35">
      <c r="A74" s="197"/>
      <c r="B74" s="241"/>
      <c r="C74" s="125" t="s">
        <v>355</v>
      </c>
      <c r="D74" s="108" t="s">
        <v>289</v>
      </c>
      <c r="E74" s="266"/>
      <c r="F74" s="260"/>
      <c r="G74" s="260"/>
      <c r="H74" s="260"/>
      <c r="I74" s="244"/>
      <c r="J74" s="244"/>
      <c r="K74" s="244"/>
      <c r="L74" s="244"/>
      <c r="M74" s="244"/>
      <c r="N74" s="244"/>
      <c r="O74" s="263"/>
      <c r="P74" s="232"/>
      <c r="Q74" s="235"/>
      <c r="R74" s="235"/>
      <c r="S74" s="293"/>
      <c r="V74" s="238"/>
    </row>
    <row r="75" spans="1:26" ht="32.5" customHeight="1" thickBot="1" x14ac:dyDescent="0.4">
      <c r="A75" s="198"/>
      <c r="B75" s="242"/>
      <c r="C75" s="126" t="s">
        <v>356</v>
      </c>
      <c r="D75" s="108" t="s">
        <v>289</v>
      </c>
      <c r="E75" s="267"/>
      <c r="F75" s="261"/>
      <c r="G75" s="261"/>
      <c r="H75" s="261"/>
      <c r="I75" s="256"/>
      <c r="J75" s="256"/>
      <c r="K75" s="256"/>
      <c r="L75" s="256"/>
      <c r="M75" s="256"/>
      <c r="N75" s="256"/>
      <c r="O75" s="264"/>
      <c r="P75" s="248"/>
      <c r="Q75" s="258"/>
      <c r="R75" s="258"/>
      <c r="S75" s="293"/>
      <c r="V75" s="252"/>
    </row>
    <row r="76" spans="1:26" x14ac:dyDescent="0.35">
      <c r="A76" s="196" t="s">
        <v>87</v>
      </c>
      <c r="B76" s="240" t="s">
        <v>106</v>
      </c>
      <c r="C76" s="124" t="s">
        <v>357</v>
      </c>
      <c r="D76" s="119" t="s">
        <v>281</v>
      </c>
      <c r="E76" s="265" t="s">
        <v>281</v>
      </c>
      <c r="F76" s="259">
        <f ca="1">COUNTIFS(INDIRECT("RAG!$C$"&amp;$V12&amp;":$BB$"&amp;$V12),F$11,RAG!$C$3:$BB$3,$B76)</f>
        <v>1</v>
      </c>
      <c r="G76" s="259">
        <f ca="1">COUNTIFS(INDIRECT("RAG!$C$"&amp;$V12&amp;":$BB$"&amp;$V12),G$11,RAG!$C$3:$BB$3,$B76)</f>
        <v>0</v>
      </c>
      <c r="H76" s="259">
        <f ca="1">COUNTIFS(INDIRECT("RAG!$C$"&amp;$V12&amp;":$BB$"&amp;$V12),H$11,RAG!$C$3:$BB$3,$B76)</f>
        <v>3</v>
      </c>
      <c r="I76" s="243" t="s">
        <v>282</v>
      </c>
      <c r="J76" s="243" t="s">
        <v>335</v>
      </c>
      <c r="K76" s="243" t="s">
        <v>284</v>
      </c>
      <c r="L76" s="243" t="s">
        <v>285</v>
      </c>
      <c r="M76" s="243" t="s">
        <v>286</v>
      </c>
      <c r="N76" s="243" t="s">
        <v>262</v>
      </c>
      <c r="O76" s="268" t="s">
        <v>518</v>
      </c>
      <c r="P76" s="231" t="s">
        <v>289</v>
      </c>
      <c r="Q76" s="234"/>
      <c r="R76" s="234" t="s">
        <v>392</v>
      </c>
      <c r="S76" s="293"/>
      <c r="V76" s="237"/>
      <c r="Z76" t="str">
        <f>IF(R76&gt;0,B76&amp;":"&amp;R76&amp;"
","")</f>
        <v xml:space="preserve">IIA12:Local Plan Policy GR1 Achieving a High Standard of Development
Design and Layout Considerations requires all development proposals to respect the character and landscape of which it is built in.
</v>
      </c>
    </row>
    <row r="77" spans="1:26" x14ac:dyDescent="0.35">
      <c r="A77" s="197"/>
      <c r="B77" s="241"/>
      <c r="C77" s="125" t="s">
        <v>359</v>
      </c>
      <c r="D77" s="108" t="s">
        <v>289</v>
      </c>
      <c r="E77" s="266"/>
      <c r="F77" s="260"/>
      <c r="G77" s="260"/>
      <c r="H77" s="260"/>
      <c r="I77" s="244"/>
      <c r="J77" s="244"/>
      <c r="K77" s="244"/>
      <c r="L77" s="244"/>
      <c r="M77" s="244"/>
      <c r="N77" s="244"/>
      <c r="O77" s="269"/>
      <c r="P77" s="232"/>
      <c r="Q77" s="235"/>
      <c r="R77" s="235"/>
      <c r="S77" s="293"/>
      <c r="V77" s="238"/>
    </row>
    <row r="78" spans="1:26" x14ac:dyDescent="0.35">
      <c r="A78" s="197"/>
      <c r="B78" s="241"/>
      <c r="C78" s="125" t="s">
        <v>360</v>
      </c>
      <c r="D78" s="108" t="s">
        <v>281</v>
      </c>
      <c r="E78" s="266"/>
      <c r="F78" s="260"/>
      <c r="G78" s="260"/>
      <c r="H78" s="260"/>
      <c r="I78" s="244"/>
      <c r="J78" s="244"/>
      <c r="K78" s="244"/>
      <c r="L78" s="244"/>
      <c r="M78" s="244"/>
      <c r="N78" s="244"/>
      <c r="O78" s="269"/>
      <c r="P78" s="232"/>
      <c r="Q78" s="235"/>
      <c r="R78" s="235"/>
      <c r="S78" s="293"/>
      <c r="V78" s="238"/>
    </row>
    <row r="79" spans="1:26" x14ac:dyDescent="0.35">
      <c r="A79" s="197"/>
      <c r="B79" s="241"/>
      <c r="C79" s="125" t="s">
        <v>361</v>
      </c>
      <c r="D79" s="108" t="s">
        <v>281</v>
      </c>
      <c r="E79" s="266"/>
      <c r="F79" s="260"/>
      <c r="G79" s="260"/>
      <c r="H79" s="260"/>
      <c r="I79" s="244"/>
      <c r="J79" s="244"/>
      <c r="K79" s="244"/>
      <c r="L79" s="244"/>
      <c r="M79" s="244"/>
      <c r="N79" s="244"/>
      <c r="O79" s="269"/>
      <c r="P79" s="232"/>
      <c r="Q79" s="235"/>
      <c r="R79" s="235"/>
      <c r="S79" s="293"/>
      <c r="V79" s="238"/>
    </row>
    <row r="80" spans="1:26" ht="81" customHeight="1" thickBot="1" x14ac:dyDescent="0.4">
      <c r="A80" s="198"/>
      <c r="B80" s="242"/>
      <c r="C80" s="130" t="s">
        <v>362</v>
      </c>
      <c r="D80" s="108" t="s">
        <v>289</v>
      </c>
      <c r="E80" s="267"/>
      <c r="F80" s="261"/>
      <c r="G80" s="261"/>
      <c r="H80" s="261"/>
      <c r="I80" s="256"/>
      <c r="J80" s="256"/>
      <c r="K80" s="256"/>
      <c r="L80" s="256"/>
      <c r="M80" s="256"/>
      <c r="N80" s="256"/>
      <c r="O80" s="270"/>
      <c r="P80" s="248"/>
      <c r="Q80" s="258"/>
      <c r="R80" s="258"/>
      <c r="S80" s="293"/>
      <c r="V80" s="252"/>
    </row>
    <row r="81" spans="1:26" ht="14.5" customHeight="1"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2</v>
      </c>
      <c r="H81" s="240">
        <f ca="1">COUNTIFS(INDIRECT("RAG!$C$"&amp;$V12&amp;":$BB$"&amp;$V12),H$11,RAG!$C$3:$BB$3,$B81)</f>
        <v>3</v>
      </c>
      <c r="I81" s="243" t="s">
        <v>282</v>
      </c>
      <c r="J81" s="243" t="s">
        <v>335</v>
      </c>
      <c r="K81" s="243" t="s">
        <v>284</v>
      </c>
      <c r="L81" s="243" t="s">
        <v>285</v>
      </c>
      <c r="M81" s="243" t="s">
        <v>286</v>
      </c>
      <c r="N81" s="243" t="s">
        <v>264</v>
      </c>
      <c r="O81" s="246" t="s">
        <v>963</v>
      </c>
      <c r="P81" s="231" t="s">
        <v>281</v>
      </c>
      <c r="Q81" s="234" t="s">
        <v>960</v>
      </c>
      <c r="R81" s="234" t="s">
        <v>938</v>
      </c>
      <c r="S81" s="294"/>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54"/>
      <c r="F82" s="241"/>
      <c r="G82" s="241"/>
      <c r="H82" s="241"/>
      <c r="I82" s="244"/>
      <c r="J82" s="244"/>
      <c r="K82" s="244"/>
      <c r="L82" s="244"/>
      <c r="M82" s="244"/>
      <c r="N82" s="244"/>
      <c r="O82" s="187"/>
      <c r="P82" s="232"/>
      <c r="Q82" s="235"/>
      <c r="R82" s="235"/>
      <c r="S82" s="294"/>
      <c r="V82" s="238"/>
    </row>
    <row r="83" spans="1:26" x14ac:dyDescent="0.35">
      <c r="A83" s="201"/>
      <c r="B83" s="241"/>
      <c r="C83" s="125" t="s">
        <v>365</v>
      </c>
      <c r="D83" s="108" t="s">
        <v>289</v>
      </c>
      <c r="E83" s="254"/>
      <c r="F83" s="241"/>
      <c r="G83" s="241"/>
      <c r="H83" s="241"/>
      <c r="I83" s="244"/>
      <c r="J83" s="244"/>
      <c r="K83" s="244"/>
      <c r="L83" s="244"/>
      <c r="M83" s="244"/>
      <c r="N83" s="244"/>
      <c r="O83" s="187"/>
      <c r="P83" s="232"/>
      <c r="Q83" s="235"/>
      <c r="R83" s="235"/>
      <c r="S83" s="294"/>
      <c r="V83" s="238"/>
    </row>
    <row r="84" spans="1:26" x14ac:dyDescent="0.35">
      <c r="A84" s="201"/>
      <c r="B84" s="241"/>
      <c r="C84" s="131" t="s">
        <v>366</v>
      </c>
      <c r="D84" s="108" t="s">
        <v>289</v>
      </c>
      <c r="E84" s="254"/>
      <c r="F84" s="241"/>
      <c r="G84" s="241"/>
      <c r="H84" s="241"/>
      <c r="I84" s="244"/>
      <c r="J84" s="244"/>
      <c r="K84" s="244"/>
      <c r="L84" s="244"/>
      <c r="M84" s="244"/>
      <c r="N84" s="244"/>
      <c r="O84" s="187"/>
      <c r="P84" s="232"/>
      <c r="Q84" s="235"/>
      <c r="R84" s="235"/>
      <c r="S84" s="294"/>
      <c r="V84" s="238"/>
    </row>
    <row r="85" spans="1:26" ht="29" x14ac:dyDescent="0.35">
      <c r="A85" s="201"/>
      <c r="B85" s="241"/>
      <c r="C85" s="131" t="s">
        <v>367</v>
      </c>
      <c r="D85" s="108" t="s">
        <v>289</v>
      </c>
      <c r="E85" s="254"/>
      <c r="F85" s="241"/>
      <c r="G85" s="241"/>
      <c r="H85" s="241"/>
      <c r="I85" s="244"/>
      <c r="J85" s="244"/>
      <c r="K85" s="244"/>
      <c r="L85" s="244"/>
      <c r="M85" s="244"/>
      <c r="N85" s="244"/>
      <c r="O85" s="187"/>
      <c r="P85" s="232"/>
      <c r="Q85" s="235"/>
      <c r="R85" s="235"/>
      <c r="S85" s="294"/>
      <c r="V85" s="238"/>
    </row>
    <row r="86" spans="1:26" ht="29" x14ac:dyDescent="0.35">
      <c r="A86" s="201"/>
      <c r="B86" s="241"/>
      <c r="C86" s="131" t="s">
        <v>368</v>
      </c>
      <c r="D86" s="108" t="s">
        <v>281</v>
      </c>
      <c r="E86" s="254"/>
      <c r="F86" s="241"/>
      <c r="G86" s="241"/>
      <c r="H86" s="241"/>
      <c r="I86" s="244"/>
      <c r="J86" s="244"/>
      <c r="K86" s="244"/>
      <c r="L86" s="244"/>
      <c r="M86" s="244"/>
      <c r="N86" s="244"/>
      <c r="O86" s="187"/>
      <c r="P86" s="232"/>
      <c r="Q86" s="235"/>
      <c r="R86" s="235"/>
      <c r="S86" s="294"/>
      <c r="V86" s="238"/>
    </row>
    <row r="87" spans="1:26" ht="44" customHeight="1" thickBot="1" x14ac:dyDescent="0.4">
      <c r="A87" s="200"/>
      <c r="B87" s="242"/>
      <c r="C87" s="129" t="s">
        <v>369</v>
      </c>
      <c r="D87" s="108" t="s">
        <v>289</v>
      </c>
      <c r="E87" s="255"/>
      <c r="F87" s="242"/>
      <c r="G87" s="242"/>
      <c r="H87" s="242"/>
      <c r="I87" s="256"/>
      <c r="J87" s="256"/>
      <c r="K87" s="256"/>
      <c r="L87" s="256"/>
      <c r="M87" s="256"/>
      <c r="N87" s="256"/>
      <c r="O87" s="247"/>
      <c r="P87" s="248"/>
      <c r="Q87" s="258"/>
      <c r="R87" s="258"/>
      <c r="S87" s="294"/>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43" t="s">
        <v>231</v>
      </c>
      <c r="J88" s="243" t="s">
        <v>231</v>
      </c>
      <c r="K88" s="243" t="s">
        <v>231</v>
      </c>
      <c r="L88" s="243" t="s">
        <v>231</v>
      </c>
      <c r="M88" s="243" t="s">
        <v>231</v>
      </c>
      <c r="N88" s="243"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44"/>
      <c r="J89" s="244"/>
      <c r="K89" s="244"/>
      <c r="L89" s="244"/>
      <c r="M89" s="244"/>
      <c r="N89" s="244"/>
      <c r="O89" s="187"/>
      <c r="P89" s="232"/>
      <c r="Q89" s="235"/>
      <c r="R89" s="235"/>
      <c r="S89" s="293"/>
      <c r="V89" s="238"/>
    </row>
    <row r="90" spans="1:26" x14ac:dyDescent="0.35">
      <c r="A90" s="201"/>
      <c r="B90" s="241"/>
      <c r="C90" s="131" t="s">
        <v>373</v>
      </c>
      <c r="D90" s="108" t="s">
        <v>289</v>
      </c>
      <c r="E90" s="254"/>
      <c r="F90" s="241"/>
      <c r="G90" s="241"/>
      <c r="H90" s="241"/>
      <c r="I90" s="244"/>
      <c r="J90" s="244"/>
      <c r="K90" s="244"/>
      <c r="L90" s="244"/>
      <c r="M90" s="244"/>
      <c r="N90" s="244"/>
      <c r="O90" s="187"/>
      <c r="P90" s="232"/>
      <c r="Q90" s="235"/>
      <c r="R90" s="235"/>
      <c r="S90" s="293"/>
      <c r="V90" s="238"/>
    </row>
    <row r="91" spans="1:26" ht="93.65" customHeight="1" thickBot="1" x14ac:dyDescent="0.4">
      <c r="A91" s="202"/>
      <c r="B91" s="242"/>
      <c r="C91" s="133" t="s">
        <v>374</v>
      </c>
      <c r="D91" s="143" t="s">
        <v>281</v>
      </c>
      <c r="E91" s="255"/>
      <c r="F91" s="242"/>
      <c r="G91" s="242"/>
      <c r="H91" s="242"/>
      <c r="I91" s="245"/>
      <c r="J91" s="245"/>
      <c r="K91" s="245"/>
      <c r="L91" s="245"/>
      <c r="M91" s="245"/>
      <c r="N91" s="245"/>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8ytfa0G6vLtUz83FVgxTswJEtVQuiTjePuYIl7t9QTIlGEyd/XGaq7iYoAAzzJ6gKHffJbKYgN7ALRjHnJo8Eg==" saltValue="uFeBsL0K1MlwJhocJVyLIg=="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O24:O31"/>
    <mergeCell ref="P24:P31"/>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A46:A50"/>
    <mergeCell ref="B46:B50"/>
    <mergeCell ref="E46:E50"/>
    <mergeCell ref="F46:F50"/>
    <mergeCell ref="G46:G50"/>
    <mergeCell ref="I40:I45"/>
    <mergeCell ref="J40:J45"/>
    <mergeCell ref="K40:K45"/>
    <mergeCell ref="L40:L45"/>
    <mergeCell ref="M40:M45"/>
    <mergeCell ref="N40:N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435" priority="7">
      <formula>$D12="No"</formula>
    </cfRule>
  </conditionalFormatting>
  <conditionalFormatting sqref="F12:F91">
    <cfRule type="cellIs" dxfId="434" priority="10" operator="greaterThan">
      <formula>0</formula>
    </cfRule>
  </conditionalFormatting>
  <conditionalFormatting sqref="G12:G91">
    <cfRule type="cellIs" dxfId="433" priority="9" operator="greaterThan">
      <formula>0</formula>
    </cfRule>
  </conditionalFormatting>
  <conditionalFormatting sqref="H12:H91">
    <cfRule type="cellIs" dxfId="432" priority="8" operator="greaterThan">
      <formula>0</formula>
    </cfRule>
  </conditionalFormatting>
  <conditionalFormatting sqref="N12">
    <cfRule type="cellIs" dxfId="431" priority="1" operator="equal">
      <formula>"Significant Negative"</formula>
    </cfRule>
    <cfRule type="cellIs" dxfId="430" priority="2" operator="equal">
      <formula>"Minor Negative"</formula>
    </cfRule>
    <cfRule type="cellIs" dxfId="429" priority="3" operator="equal">
      <formula>"Uncertain"</formula>
    </cfRule>
    <cfRule type="cellIs" dxfId="428" priority="4" operator="equal">
      <formula>"Neutral"</formula>
    </cfRule>
    <cfRule type="cellIs" dxfId="427" priority="5" operator="equal">
      <formula>"Minor Positive"</formula>
    </cfRule>
    <cfRule type="cellIs" dxfId="426" priority="6" operator="equal">
      <formula>"Significant Positive"</formula>
    </cfRule>
  </conditionalFormatting>
  <conditionalFormatting sqref="N22">
    <cfRule type="cellIs" dxfId="425" priority="153" operator="equal">
      <formula>"Neutral"</formula>
    </cfRule>
    <cfRule type="cellIs" dxfId="424" priority="154" operator="equal">
      <formula>"Minor Positive"</formula>
    </cfRule>
    <cfRule type="cellIs" dxfId="423" priority="155" operator="equal">
      <formula>"Significant Positive"</formula>
    </cfRule>
    <cfRule type="cellIs" dxfId="422" priority="150" operator="equal">
      <formula>"Significant Negative"</formula>
    </cfRule>
    <cfRule type="cellIs" dxfId="421" priority="151" operator="equal">
      <formula>"Minor Negative"</formula>
    </cfRule>
    <cfRule type="cellIs" dxfId="420" priority="152" operator="equal">
      <formula>"Uncertain"</formula>
    </cfRule>
  </conditionalFormatting>
  <conditionalFormatting sqref="N24">
    <cfRule type="cellIs" dxfId="419" priority="69" operator="equal">
      <formula>"Significant Positive"</formula>
    </cfRule>
    <cfRule type="cellIs" dxfId="418" priority="64" operator="equal">
      <formula>"Significant Negative"</formula>
    </cfRule>
    <cfRule type="cellIs" dxfId="417" priority="66" operator="equal">
      <formula>"Uncertain"</formula>
    </cfRule>
    <cfRule type="cellIs" dxfId="416" priority="67" operator="equal">
      <formula>"Neutral"</formula>
    </cfRule>
    <cfRule type="cellIs" dxfId="415" priority="68" operator="equal">
      <formula>"Minor Positive"</formula>
    </cfRule>
    <cfRule type="cellIs" dxfId="414" priority="65" operator="equal">
      <formula>"Minor Negative"</formula>
    </cfRule>
  </conditionalFormatting>
  <conditionalFormatting sqref="N32">
    <cfRule type="cellIs" dxfId="413" priority="75" operator="equal">
      <formula>"Significant Positive"</formula>
    </cfRule>
    <cfRule type="cellIs" dxfId="412" priority="74" operator="equal">
      <formula>"Minor Positive"</formula>
    </cfRule>
    <cfRule type="cellIs" dxfId="411" priority="70" operator="equal">
      <formula>"Significant Negative"</formula>
    </cfRule>
    <cfRule type="cellIs" dxfId="410" priority="71" operator="equal">
      <formula>"Minor Negative"</formula>
    </cfRule>
    <cfRule type="cellIs" dxfId="409" priority="72" operator="equal">
      <formula>"Uncertain"</formula>
    </cfRule>
    <cfRule type="cellIs" dxfId="408" priority="73" operator="equal">
      <formula>"Neutral"</formula>
    </cfRule>
  </conditionalFormatting>
  <conditionalFormatting sqref="N40">
    <cfRule type="cellIs" dxfId="407" priority="81" operator="equal">
      <formula>"Significant Positive"</formula>
    </cfRule>
    <cfRule type="cellIs" dxfId="406" priority="80" operator="equal">
      <formula>"Minor Positive"</formula>
    </cfRule>
    <cfRule type="cellIs" dxfId="405" priority="78" operator="equal">
      <formula>"Uncertain"</formula>
    </cfRule>
    <cfRule type="cellIs" dxfId="404" priority="77" operator="equal">
      <formula>"Minor Negative"</formula>
    </cfRule>
    <cfRule type="cellIs" dxfId="403" priority="76" operator="equal">
      <formula>"Significant Negative"</formula>
    </cfRule>
    <cfRule type="cellIs" dxfId="402" priority="79" operator="equal">
      <formula>"Neutral"</formula>
    </cfRule>
  </conditionalFormatting>
  <conditionalFormatting sqref="N46">
    <cfRule type="cellIs" dxfId="401" priority="85" operator="equal">
      <formula>"Neutral"</formula>
    </cfRule>
    <cfRule type="cellIs" dxfId="400" priority="87" operator="equal">
      <formula>"Significant Positive"</formula>
    </cfRule>
    <cfRule type="cellIs" dxfId="399" priority="86" operator="equal">
      <formula>"Minor Positive"</formula>
    </cfRule>
    <cfRule type="cellIs" dxfId="398" priority="83" operator="equal">
      <formula>"Minor Negative"</formula>
    </cfRule>
    <cfRule type="cellIs" dxfId="397" priority="82" operator="equal">
      <formula>"Significant Negative"</formula>
    </cfRule>
    <cfRule type="cellIs" dxfId="396" priority="84" operator="equal">
      <formula>"Uncertain"</formula>
    </cfRule>
  </conditionalFormatting>
  <conditionalFormatting sqref="N51">
    <cfRule type="cellIs" dxfId="395" priority="92" operator="equal">
      <formula>"Minor Positive"</formula>
    </cfRule>
    <cfRule type="cellIs" dxfId="394" priority="91" operator="equal">
      <formula>"Neutral"</formula>
    </cfRule>
    <cfRule type="cellIs" dxfId="393" priority="90" operator="equal">
      <formula>"Uncertain"</formula>
    </cfRule>
    <cfRule type="cellIs" dxfId="392" priority="89" operator="equal">
      <formula>"Minor Negative"</formula>
    </cfRule>
    <cfRule type="cellIs" dxfId="391" priority="88" operator="equal">
      <formula>"Significant Negative"</formula>
    </cfRule>
    <cfRule type="cellIs" dxfId="390" priority="93" operator="equal">
      <formula>"Significant Positive"</formula>
    </cfRule>
  </conditionalFormatting>
  <conditionalFormatting sqref="N53">
    <cfRule type="cellIs" dxfId="389" priority="28" operator="equal">
      <formula>"Uncertain"</formula>
    </cfRule>
    <cfRule type="cellIs" dxfId="388" priority="29" operator="equal">
      <formula>"Neutral"</formula>
    </cfRule>
    <cfRule type="cellIs" dxfId="387" priority="30" operator="equal">
      <formula>"Minor Positive"</formula>
    </cfRule>
    <cfRule type="cellIs" dxfId="386" priority="31" operator="equal">
      <formula>"Significant Positive"</formula>
    </cfRule>
    <cfRule type="cellIs" dxfId="385" priority="26" operator="equal">
      <formula>"Significant Negative"</formula>
    </cfRule>
    <cfRule type="cellIs" dxfId="384" priority="27" operator="equal">
      <formula>"Minor Negative"</formula>
    </cfRule>
  </conditionalFormatting>
  <conditionalFormatting sqref="N58">
    <cfRule type="cellIs" dxfId="383" priority="24" operator="equal">
      <formula>"Minor Positive"</formula>
    </cfRule>
    <cfRule type="cellIs" dxfId="382" priority="23" operator="equal">
      <formula>"Neutral"</formula>
    </cfRule>
    <cfRule type="cellIs" dxfId="381" priority="22" operator="equal">
      <formula>"Uncertain"</formula>
    </cfRule>
    <cfRule type="cellIs" dxfId="380" priority="21" operator="equal">
      <formula>"Minor Negative"</formula>
    </cfRule>
    <cfRule type="cellIs" dxfId="379" priority="20" operator="equal">
      <formula>"Significant Negative"</formula>
    </cfRule>
    <cfRule type="cellIs" dxfId="378" priority="25" operator="equal">
      <formula>"Significant Positive"</formula>
    </cfRule>
  </conditionalFormatting>
  <conditionalFormatting sqref="N61">
    <cfRule type="cellIs" dxfId="377" priority="48" operator="equal">
      <formula>"Significant Positive"</formula>
    </cfRule>
    <cfRule type="cellIs" dxfId="376" priority="47" operator="equal">
      <formula>"Minor Positive"</formula>
    </cfRule>
    <cfRule type="cellIs" dxfId="375" priority="46" operator="equal">
      <formula>"Neutral"</formula>
    </cfRule>
    <cfRule type="cellIs" dxfId="374" priority="45" operator="equal">
      <formula>"Uncertain"</formula>
    </cfRule>
    <cfRule type="cellIs" dxfId="373" priority="44" operator="equal">
      <formula>"Minor Negative"</formula>
    </cfRule>
    <cfRule type="cellIs" dxfId="372" priority="43" operator="equal">
      <formula>"Significant Negative"</formula>
    </cfRule>
  </conditionalFormatting>
  <conditionalFormatting sqref="N69">
    <cfRule type="cellIs" dxfId="371" priority="19" operator="equal">
      <formula>"Significant Positive"</formula>
    </cfRule>
    <cfRule type="cellIs" dxfId="370" priority="18" operator="equal">
      <formula>"Minor Positive"</formula>
    </cfRule>
    <cfRule type="cellIs" dxfId="369" priority="17" operator="equal">
      <formula>"Neutral"</formula>
    </cfRule>
    <cfRule type="cellIs" dxfId="368" priority="16" operator="equal">
      <formula>"Uncertain"</formula>
    </cfRule>
    <cfRule type="cellIs" dxfId="367" priority="14" operator="equal">
      <formula>"Significant Negative"</formula>
    </cfRule>
    <cfRule type="cellIs" dxfId="366" priority="15" operator="equal">
      <formula>"Minor Negative"</formula>
    </cfRule>
  </conditionalFormatting>
  <conditionalFormatting sqref="N76">
    <cfRule type="cellIs" dxfId="365" priority="118" operator="equal">
      <formula>"Significant Negative"</formula>
    </cfRule>
    <cfRule type="cellIs" dxfId="364" priority="120" operator="equal">
      <formula>"Uncertain"</formula>
    </cfRule>
    <cfRule type="cellIs" dxfId="363" priority="121" operator="equal">
      <formula>"Neutral"</formula>
    </cfRule>
    <cfRule type="cellIs" dxfId="362" priority="122" operator="equal">
      <formula>"Minor Positive"</formula>
    </cfRule>
    <cfRule type="cellIs" dxfId="361" priority="123" operator="equal">
      <formula>"Significant Positive"</formula>
    </cfRule>
    <cfRule type="cellIs" dxfId="360" priority="119" operator="equal">
      <formula>"Minor Negative"</formula>
    </cfRule>
  </conditionalFormatting>
  <conditionalFormatting sqref="N81">
    <cfRule type="cellIs" dxfId="359" priority="124" operator="equal">
      <formula>"Significant Negative"</formula>
    </cfRule>
    <cfRule type="cellIs" dxfId="358" priority="125" operator="equal">
      <formula>"Minor Negative"</formula>
    </cfRule>
    <cfRule type="cellIs" dxfId="357" priority="126" operator="equal">
      <formula>"Uncertain"</formula>
    </cfRule>
    <cfRule type="cellIs" dxfId="356" priority="127" operator="equal">
      <formula>"Neutral"</formula>
    </cfRule>
    <cfRule type="cellIs" dxfId="355" priority="128" operator="equal">
      <formula>"Minor Positive"</formula>
    </cfRule>
    <cfRule type="cellIs" dxfId="354" priority="129" operator="equal">
      <formula>"Significant Positive"</formula>
    </cfRule>
  </conditionalFormatting>
  <conditionalFormatting sqref="N88">
    <cfRule type="cellIs" dxfId="353" priority="137" operator="equal">
      <formula>"Minor Negative"</formula>
    </cfRule>
    <cfRule type="cellIs" dxfId="352" priority="138" operator="equal">
      <formula>"Uncertain"</formula>
    </cfRule>
    <cfRule type="cellIs" dxfId="351" priority="139" operator="equal">
      <formula>"Neutral"</formula>
    </cfRule>
    <cfRule type="cellIs" dxfId="350" priority="140" operator="equal">
      <formula>"Minor Positive"</formula>
    </cfRule>
    <cfRule type="cellIs" dxfId="349" priority="141" operator="equal">
      <formula>"Significant Positive"</formula>
    </cfRule>
    <cfRule type="cellIs" dxfId="348" priority="136" operator="equal">
      <formula>"Significant Negative"</formula>
    </cfRule>
  </conditionalFormatting>
  <dataValidations count="9">
    <dataValidation type="list" allowBlank="1" showInputMessage="1" showErrorMessage="1" sqref="M22:M91" xr:uid="{D66E6031-DD7F-49EF-9604-51A3DD58CA6F}">
      <formula1>"Permanent/Irreversible,Permanant/Reversible,Temporary/Irreversible,Temporary/Reversible,N/A"</formula1>
    </dataValidation>
    <dataValidation type="list" allowBlank="1" showInputMessage="1" showErrorMessage="1" sqref="P88:P91 P58:P68" xr:uid="{62ABDC1F-838C-4965-8703-4900D6BFB365}">
      <formula1>"Yes,No"</formula1>
    </dataValidation>
    <dataValidation type="list" allowBlank="1" showInputMessage="1" showErrorMessage="1" sqref="N12 N22:N91" xr:uid="{69271665-BB20-4F7F-BBBF-245CE2872AE8}">
      <formula1>"Significant Positive,Minor Positive,Neutral,Uncertain,Minor Negative,Significant Negative"</formula1>
    </dataValidation>
    <dataValidation type="list" allowBlank="1" showInputMessage="1" showErrorMessage="1" sqref="L12 L22:L91" xr:uid="{C8C89209-9DCF-4B7D-B1CF-81E793FAFCB4}">
      <formula1>"Localised,District-wide,Regional,National,N/A"</formula1>
    </dataValidation>
    <dataValidation type="list" allowBlank="1" showInputMessage="1" showErrorMessage="1" sqref="K12 K22:K91" xr:uid="{D478B91C-75E4-4C2C-A149-2041DA9A2EBA}">
      <formula1>"Short(&lt;5yrs),Short/Medium,Medium(10yrs),Medium/Long,Long(20+yrs),N/A"</formula1>
    </dataValidation>
    <dataValidation type="list" allowBlank="1" showInputMessage="1" showErrorMessage="1" sqref="J12 J22:J91" xr:uid="{013083D6-1D46-4C04-9081-43C5E0B696BF}">
      <formula1>"Low,Medium,High,N/A"</formula1>
    </dataValidation>
    <dataValidation type="list" allowBlank="1" showInputMessage="1" showErrorMessage="1" sqref="I12:I91" xr:uid="{0A01FEC8-D601-4120-8B22-10ABDAB9F049}">
      <formula1>"Direct,Indirect,N/A"</formula1>
    </dataValidation>
    <dataValidation type="list" allowBlank="1" showInputMessage="1" showErrorMessage="1" sqref="D12:D91" xr:uid="{E92303A2-5EAA-4194-954B-697B107A5A00}">
      <formula1>"Yes, No"</formula1>
    </dataValidation>
    <dataValidation type="list" allowBlank="1" showInputMessage="1" showErrorMessage="1" sqref="M12" xr:uid="{06FE8320-7EB4-45C7-B0E0-28D355CD8C6C}">
      <formula1>"Permenant/Irreversible,Permenant/Reversible,Temporary/Irreversible,Temporary/Reversible,N/A"</formula1>
    </dataValidation>
  </dataValidations>
  <pageMargins left="0.7" right="0.7" top="0.75" bottom="0.75" header="0.3" footer="0.3"/>
  <pageSetup orientation="portrait" horizontalDpi="4294967293" verticalDpi="4294967293"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5C23B-E6E1-4622-813C-9FED1FF576FC}">
  <sheetPr codeName="Sheet22"/>
  <dimension ref="A1:Z94"/>
  <sheetViews>
    <sheetView topLeftCell="A58" zoomScale="60" zoomScaleNormal="60" workbookViewId="0">
      <selection activeCell="AB79" sqref="AB79"/>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25.7265625" customWidth="1"/>
    <col min="18" max="18" width="32.81640625" customWidth="1"/>
    <col min="19" max="19" width="56.45312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167</v>
      </c>
      <c r="D1" s="192"/>
      <c r="E1" s="137"/>
      <c r="F1" s="137"/>
      <c r="G1" s="137"/>
      <c r="H1" s="137"/>
      <c r="I1" s="112"/>
      <c r="J1" s="112"/>
      <c r="K1" s="112"/>
      <c r="M1" s="113"/>
      <c r="N1" s="113"/>
      <c r="O1" s="113"/>
    </row>
    <row r="2" spans="1:26" x14ac:dyDescent="0.35">
      <c r="A2" s="74" t="s">
        <v>24</v>
      </c>
      <c r="B2" s="114"/>
      <c r="C2" s="187" t="s">
        <v>421</v>
      </c>
      <c r="D2" s="187"/>
      <c r="E2" s="138"/>
      <c r="F2" s="138"/>
      <c r="G2" s="138"/>
      <c r="H2" s="138"/>
      <c r="M2" s="115"/>
      <c r="N2" s="115"/>
      <c r="O2" s="115"/>
    </row>
    <row r="3" spans="1:26" x14ac:dyDescent="0.35">
      <c r="A3" s="75" t="s">
        <v>25</v>
      </c>
      <c r="B3" s="116"/>
      <c r="C3" s="247" t="s">
        <v>398</v>
      </c>
      <c r="D3" s="247"/>
      <c r="E3" s="138"/>
      <c r="F3" s="138"/>
      <c r="G3" s="138"/>
      <c r="H3" s="138"/>
      <c r="M3" s="115"/>
      <c r="N3" s="115"/>
      <c r="O3" s="115"/>
    </row>
    <row r="4" spans="1:26" ht="17.25" customHeight="1" x14ac:dyDescent="0.35">
      <c r="A4" s="135" t="s">
        <v>26</v>
      </c>
      <c r="B4" s="136"/>
      <c r="C4" s="290" t="s">
        <v>657</v>
      </c>
      <c r="D4" s="290"/>
      <c r="E4" s="134"/>
      <c r="F4" s="134"/>
      <c r="G4" s="134"/>
      <c r="H4" s="134"/>
      <c r="M4" s="115"/>
      <c r="N4" s="115"/>
      <c r="O4" s="115"/>
    </row>
    <row r="5" spans="1:26" ht="17.25" customHeight="1" x14ac:dyDescent="0.35">
      <c r="A5" s="75" t="s">
        <v>27</v>
      </c>
      <c r="B5" s="136"/>
      <c r="C5" s="175">
        <v>0.88</v>
      </c>
      <c r="D5" s="177"/>
      <c r="E5" s="134"/>
      <c r="F5" s="134"/>
      <c r="G5" s="134"/>
      <c r="H5" s="134"/>
      <c r="M5" s="115"/>
      <c r="N5" s="115"/>
      <c r="O5" s="115"/>
    </row>
    <row r="6" spans="1:26" ht="17.25" customHeight="1" x14ac:dyDescent="0.35">
      <c r="A6" s="75" t="s">
        <v>28</v>
      </c>
      <c r="B6" s="136"/>
      <c r="C6" s="175" t="s">
        <v>658</v>
      </c>
      <c r="D6" s="177"/>
      <c r="E6" s="134"/>
      <c r="F6" s="134"/>
      <c r="G6" s="134"/>
      <c r="H6" s="134"/>
      <c r="M6" s="115"/>
      <c r="N6" s="115"/>
      <c r="O6" s="115"/>
    </row>
    <row r="7" spans="1:26" ht="17.25" customHeight="1" x14ac:dyDescent="0.35">
      <c r="A7" s="75" t="s">
        <v>29</v>
      </c>
      <c r="B7" s="136"/>
      <c r="C7" s="175" t="s">
        <v>408</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30" customHeight="1" x14ac:dyDescent="0.35">
      <c r="A12" s="196" t="s">
        <v>68</v>
      </c>
      <c r="B12" s="287" t="s">
        <v>95</v>
      </c>
      <c r="C12" s="119" t="s">
        <v>280</v>
      </c>
      <c r="D12" s="119" t="s">
        <v>281</v>
      </c>
      <c r="E12" s="266" t="s">
        <v>281</v>
      </c>
      <c r="F12" s="260">
        <f ca="1">COUNTIFS(INDIRECT("RAG!$C$"&amp;$V12&amp;":$BB$"&amp;$V12),F$11,RAG!$C$3:$BB$3,$B12)</f>
        <v>3</v>
      </c>
      <c r="G12" s="279">
        <f ca="1">COUNTIFS(INDIRECT("RAG!$C$"&amp;$V12&amp;":$BB$"&amp;$V12),G$11,RAG!$C$3:$BB$3,$B12)</f>
        <v>0</v>
      </c>
      <c r="H12" s="279">
        <f ca="1">COUNTIFS(INDIRECT("RAG!$C$"&amp;$V12&amp;":$BB$"&amp;$V12),H$11,RAG!$C$3:$BB$3,$B12)</f>
        <v>0</v>
      </c>
      <c r="I12" s="295" t="s">
        <v>282</v>
      </c>
      <c r="J12" s="295" t="s">
        <v>335</v>
      </c>
      <c r="K12" s="295" t="s">
        <v>284</v>
      </c>
      <c r="L12" s="295" t="s">
        <v>285</v>
      </c>
      <c r="M12" s="295" t="s">
        <v>286</v>
      </c>
      <c r="N12" s="248" t="s">
        <v>264</v>
      </c>
      <c r="O12" s="246" t="s">
        <v>585</v>
      </c>
      <c r="P12" s="277" t="s">
        <v>289</v>
      </c>
      <c r="Q12" s="234" t="s">
        <v>736</v>
      </c>
      <c r="R12" s="249"/>
      <c r="S12" s="292"/>
      <c r="V12" s="237">
        <f>MATCH(C1, RAG!$B$1:B$56, 0)</f>
        <v>43</v>
      </c>
      <c r="Z12" t="str">
        <f>IF(R12&gt;0,B12&amp;":"&amp;R12&amp;"
","")</f>
        <v/>
      </c>
    </row>
    <row r="13" spans="1:26" x14ac:dyDescent="0.35">
      <c r="A13" s="197"/>
      <c r="B13" s="288"/>
      <c r="C13" s="108" t="s">
        <v>288</v>
      </c>
      <c r="D13" s="108" t="s">
        <v>289</v>
      </c>
      <c r="E13" s="266"/>
      <c r="F13" s="260"/>
      <c r="G13" s="260"/>
      <c r="H13" s="260"/>
      <c r="I13" s="296"/>
      <c r="J13" s="296"/>
      <c r="K13" s="296"/>
      <c r="L13" s="296"/>
      <c r="M13" s="296"/>
      <c r="N13" s="266"/>
      <c r="O13" s="187"/>
      <c r="P13" s="278"/>
      <c r="Q13" s="235"/>
      <c r="R13" s="250"/>
      <c r="S13" s="292"/>
      <c r="V13" s="238"/>
    </row>
    <row r="14" spans="1:26" x14ac:dyDescent="0.35">
      <c r="A14" s="197"/>
      <c r="B14" s="288"/>
      <c r="C14" s="108" t="s">
        <v>290</v>
      </c>
      <c r="D14" s="108" t="s">
        <v>289</v>
      </c>
      <c r="E14" s="266"/>
      <c r="F14" s="260"/>
      <c r="G14" s="260"/>
      <c r="H14" s="260"/>
      <c r="I14" s="296"/>
      <c r="J14" s="296"/>
      <c r="K14" s="296"/>
      <c r="L14" s="296"/>
      <c r="M14" s="296"/>
      <c r="N14" s="266"/>
      <c r="O14" s="187"/>
      <c r="P14" s="278"/>
      <c r="Q14" s="235"/>
      <c r="R14" s="250"/>
      <c r="S14" s="292"/>
      <c r="V14" s="238"/>
    </row>
    <row r="15" spans="1:26" x14ac:dyDescent="0.35">
      <c r="A15" s="197"/>
      <c r="B15" s="288"/>
      <c r="C15" s="108" t="s">
        <v>291</v>
      </c>
      <c r="D15" s="108" t="s">
        <v>289</v>
      </c>
      <c r="E15" s="266"/>
      <c r="F15" s="260"/>
      <c r="G15" s="260"/>
      <c r="H15" s="260"/>
      <c r="I15" s="296"/>
      <c r="J15" s="296"/>
      <c r="K15" s="296"/>
      <c r="L15" s="296"/>
      <c r="M15" s="296"/>
      <c r="N15" s="266"/>
      <c r="O15" s="187"/>
      <c r="P15" s="278"/>
      <c r="Q15" s="235"/>
      <c r="R15" s="250"/>
      <c r="S15" s="292"/>
      <c r="V15" s="238"/>
    </row>
    <row r="16" spans="1:26" ht="14.5" customHeight="1" x14ac:dyDescent="0.35">
      <c r="A16" s="197"/>
      <c r="B16" s="288"/>
      <c r="C16" s="108" t="s">
        <v>292</v>
      </c>
      <c r="D16" s="108" t="s">
        <v>281</v>
      </c>
      <c r="E16" s="266"/>
      <c r="F16" s="260"/>
      <c r="G16" s="260"/>
      <c r="H16" s="260"/>
      <c r="I16" s="296"/>
      <c r="J16" s="296"/>
      <c r="K16" s="296"/>
      <c r="L16" s="296"/>
      <c r="M16" s="296"/>
      <c r="N16" s="266"/>
      <c r="O16" s="187"/>
      <c r="P16" s="278"/>
      <c r="Q16" s="235"/>
      <c r="R16" s="250"/>
      <c r="S16" s="292"/>
      <c r="V16" s="238"/>
    </row>
    <row r="17" spans="1:26" x14ac:dyDescent="0.35">
      <c r="A17" s="197"/>
      <c r="B17" s="288"/>
      <c r="C17" s="108" t="s">
        <v>293</v>
      </c>
      <c r="D17" s="108" t="s">
        <v>281</v>
      </c>
      <c r="E17" s="266"/>
      <c r="F17" s="260"/>
      <c r="G17" s="260"/>
      <c r="H17" s="260"/>
      <c r="I17" s="296"/>
      <c r="J17" s="296"/>
      <c r="K17" s="296"/>
      <c r="L17" s="296"/>
      <c r="M17" s="296"/>
      <c r="N17" s="266"/>
      <c r="O17" s="187"/>
      <c r="P17" s="278"/>
      <c r="Q17" s="235"/>
      <c r="R17" s="250"/>
      <c r="S17" s="292"/>
      <c r="V17" s="238"/>
    </row>
    <row r="18" spans="1:26" ht="14.5" customHeight="1" x14ac:dyDescent="0.35">
      <c r="A18" s="197"/>
      <c r="B18" s="288"/>
      <c r="C18" s="108" t="s">
        <v>294</v>
      </c>
      <c r="D18" s="108" t="s">
        <v>281</v>
      </c>
      <c r="E18" s="266"/>
      <c r="F18" s="260"/>
      <c r="G18" s="260"/>
      <c r="H18" s="260"/>
      <c r="I18" s="296"/>
      <c r="J18" s="296"/>
      <c r="K18" s="296"/>
      <c r="L18" s="296"/>
      <c r="M18" s="296"/>
      <c r="N18" s="266"/>
      <c r="O18" s="187"/>
      <c r="P18" s="278"/>
      <c r="Q18" s="235"/>
      <c r="R18" s="250"/>
      <c r="S18" s="292"/>
      <c r="V18" s="238"/>
    </row>
    <row r="19" spans="1:26" x14ac:dyDescent="0.35">
      <c r="A19" s="197"/>
      <c r="B19" s="288"/>
      <c r="C19" s="108" t="s">
        <v>295</v>
      </c>
      <c r="D19" s="108" t="s">
        <v>289</v>
      </c>
      <c r="E19" s="266"/>
      <c r="F19" s="260"/>
      <c r="G19" s="260"/>
      <c r="H19" s="260"/>
      <c r="I19" s="296"/>
      <c r="J19" s="296"/>
      <c r="K19" s="296"/>
      <c r="L19" s="296"/>
      <c r="M19" s="296"/>
      <c r="N19" s="266"/>
      <c r="O19" s="187"/>
      <c r="P19" s="278"/>
      <c r="Q19" s="235"/>
      <c r="R19" s="250"/>
      <c r="S19" s="292"/>
      <c r="V19" s="238"/>
    </row>
    <row r="20" spans="1:26" ht="29" x14ac:dyDescent="0.35">
      <c r="A20" s="197"/>
      <c r="B20" s="288"/>
      <c r="C20" s="108" t="s">
        <v>296</v>
      </c>
      <c r="D20" s="108" t="s">
        <v>289</v>
      </c>
      <c r="E20" s="266"/>
      <c r="F20" s="260"/>
      <c r="G20" s="260"/>
      <c r="H20" s="260"/>
      <c r="I20" s="296"/>
      <c r="J20" s="296"/>
      <c r="K20" s="296"/>
      <c r="L20" s="296"/>
      <c r="M20" s="296"/>
      <c r="N20" s="266"/>
      <c r="O20" s="187"/>
      <c r="P20" s="278"/>
      <c r="Q20" s="235"/>
      <c r="R20" s="250"/>
      <c r="S20" s="292"/>
      <c r="V20" s="238"/>
    </row>
    <row r="21" spans="1:26" ht="15" thickBot="1" x14ac:dyDescent="0.4">
      <c r="A21" s="198"/>
      <c r="B21" s="289"/>
      <c r="C21" s="121" t="s">
        <v>297</v>
      </c>
      <c r="D21" s="108" t="s">
        <v>281</v>
      </c>
      <c r="E21" s="267"/>
      <c r="F21" s="261"/>
      <c r="G21" s="261"/>
      <c r="H21" s="261"/>
      <c r="I21" s="297"/>
      <c r="J21" s="297"/>
      <c r="K21" s="297"/>
      <c r="L21" s="297"/>
      <c r="M21" s="297"/>
      <c r="N21" s="267"/>
      <c r="O21" s="247"/>
      <c r="P21" s="279"/>
      <c r="Q21" s="258"/>
      <c r="R21" s="251"/>
      <c r="S21" s="292"/>
      <c r="V21" s="252"/>
    </row>
    <row r="22" spans="1:26" ht="39" customHeight="1" x14ac:dyDescent="0.35">
      <c r="A22" s="199" t="s">
        <v>71</v>
      </c>
      <c r="B22" s="240" t="s">
        <v>96</v>
      </c>
      <c r="C22" s="119" t="s">
        <v>298</v>
      </c>
      <c r="D22" s="119" t="s">
        <v>281</v>
      </c>
      <c r="E22" s="265" t="s">
        <v>281</v>
      </c>
      <c r="F22" s="259">
        <f ca="1">COUNTIFS(INDIRECT("RAG!$C$"&amp;$V12&amp;":$BB$"&amp;$V12),F$11,RAG!$C$3:$BB$3,$B22)</f>
        <v>0</v>
      </c>
      <c r="G22" s="259">
        <f ca="1">COUNTIFS(INDIRECT("RAG!$C$"&amp;$V12&amp;":$BB$"&amp;$V12),G$11,RAG!$C$3:$BB$3,$B22)</f>
        <v>2</v>
      </c>
      <c r="H22" s="259">
        <f ca="1">COUNTIFS(INDIRECT("RAG!$C$"&amp;$V12&amp;":$BB$"&amp;$V12),H$11,RAG!$C$3:$BB$3,$B22)</f>
        <v>0</v>
      </c>
      <c r="I22" s="295" t="s">
        <v>282</v>
      </c>
      <c r="J22" s="265" t="s">
        <v>335</v>
      </c>
      <c r="K22" s="265" t="s">
        <v>299</v>
      </c>
      <c r="L22" s="265" t="s">
        <v>285</v>
      </c>
      <c r="M22" s="265" t="s">
        <v>462</v>
      </c>
      <c r="N22" s="231" t="s">
        <v>261</v>
      </c>
      <c r="O22" s="246" t="s">
        <v>586</v>
      </c>
      <c r="P22" s="277" t="s">
        <v>289</v>
      </c>
      <c r="Q22" s="249"/>
      <c r="R22" s="249"/>
      <c r="S22" s="293"/>
      <c r="V22" s="237"/>
      <c r="Z22" t="str">
        <f>IF(R22&gt;0,B22&amp;":"&amp;R22&amp;"
","")</f>
        <v/>
      </c>
    </row>
    <row r="23" spans="1:26" ht="81.5" customHeight="1" thickBot="1" x14ac:dyDescent="0.4">
      <c r="A23" s="200"/>
      <c r="B23" s="242"/>
      <c r="C23" s="121" t="s">
        <v>301</v>
      </c>
      <c r="D23" s="108" t="s">
        <v>289</v>
      </c>
      <c r="E23" s="267"/>
      <c r="F23" s="261"/>
      <c r="G23" s="261"/>
      <c r="H23" s="261"/>
      <c r="I23" s="296"/>
      <c r="J23" s="267"/>
      <c r="K23" s="267"/>
      <c r="L23" s="267"/>
      <c r="M23" s="267"/>
      <c r="N23" s="248"/>
      <c r="O23" s="247"/>
      <c r="P23" s="279"/>
      <c r="Q23" s="251"/>
      <c r="R23" s="251"/>
      <c r="S23" s="293"/>
      <c r="V23" s="252"/>
    </row>
    <row r="24" spans="1:26" ht="72.5" x14ac:dyDescent="0.35">
      <c r="A24" s="196" t="s">
        <v>72</v>
      </c>
      <c r="B24" s="240" t="s">
        <v>97</v>
      </c>
      <c r="C24" s="122" t="s">
        <v>302</v>
      </c>
      <c r="D24" s="119" t="s">
        <v>281</v>
      </c>
      <c r="E24" s="253" t="s">
        <v>281</v>
      </c>
      <c r="F24" s="240">
        <f ca="1">COUNTIFS(INDIRECT("RAG!$C$"&amp;$V12&amp;":$BB$"&amp;$V12),F$11,RAG!$C$3:$BB$3,$B24)</f>
        <v>2</v>
      </c>
      <c r="G24" s="240">
        <f ca="1">COUNTIFS(INDIRECT("RAG!$C$"&amp;$V12&amp;":$BB$"&amp;$V12),G$11,RAG!$C$3:$BB$3,$B24)</f>
        <v>0</v>
      </c>
      <c r="H24" s="240">
        <f ca="1">COUNTIFS(INDIRECT("RAG!$C$"&amp;$V12&amp;":$BB$"&amp;$V12),H$11,RAG!$C$3:$BB$3,$B24)</f>
        <v>4</v>
      </c>
      <c r="I24" s="231" t="s">
        <v>282</v>
      </c>
      <c r="J24" s="231" t="s">
        <v>335</v>
      </c>
      <c r="K24" s="231" t="s">
        <v>284</v>
      </c>
      <c r="L24" s="231" t="s">
        <v>285</v>
      </c>
      <c r="M24" s="231" t="s">
        <v>286</v>
      </c>
      <c r="N24" s="231" t="s">
        <v>261</v>
      </c>
      <c r="O24" s="246" t="s">
        <v>851</v>
      </c>
      <c r="P24" s="277" t="s">
        <v>281</v>
      </c>
      <c r="Q24" s="234"/>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32"/>
      <c r="J25" s="232"/>
      <c r="K25" s="232"/>
      <c r="L25" s="232"/>
      <c r="M25" s="232"/>
      <c r="N25" s="232"/>
      <c r="O25" s="187"/>
      <c r="P25" s="278"/>
      <c r="Q25" s="235"/>
      <c r="R25" s="235"/>
      <c r="S25" s="293"/>
      <c r="V25" s="238"/>
    </row>
    <row r="26" spans="1:26" x14ac:dyDescent="0.35">
      <c r="A26" s="197"/>
      <c r="B26" s="241"/>
      <c r="C26" s="81" t="s">
        <v>304</v>
      </c>
      <c r="D26" s="108" t="s">
        <v>281</v>
      </c>
      <c r="E26" s="254"/>
      <c r="F26" s="241"/>
      <c r="G26" s="241"/>
      <c r="H26" s="241"/>
      <c r="I26" s="232"/>
      <c r="J26" s="232"/>
      <c r="K26" s="232"/>
      <c r="L26" s="232"/>
      <c r="M26" s="232"/>
      <c r="N26" s="232"/>
      <c r="O26" s="187"/>
      <c r="P26" s="278"/>
      <c r="Q26" s="235"/>
      <c r="R26" s="235"/>
      <c r="S26" s="293"/>
      <c r="V26" s="238"/>
    </row>
    <row r="27" spans="1:26" x14ac:dyDescent="0.35">
      <c r="A27" s="197"/>
      <c r="B27" s="241"/>
      <c r="C27" s="81" t="s">
        <v>305</v>
      </c>
      <c r="D27" s="108" t="s">
        <v>289</v>
      </c>
      <c r="E27" s="254"/>
      <c r="F27" s="241"/>
      <c r="G27" s="241"/>
      <c r="H27" s="241"/>
      <c r="I27" s="232"/>
      <c r="J27" s="232"/>
      <c r="K27" s="232"/>
      <c r="L27" s="232"/>
      <c r="M27" s="232"/>
      <c r="N27" s="232"/>
      <c r="O27" s="187"/>
      <c r="P27" s="278"/>
      <c r="Q27" s="235"/>
      <c r="R27" s="235"/>
      <c r="S27" s="293"/>
      <c r="V27" s="238"/>
    </row>
    <row r="28" spans="1:26" x14ac:dyDescent="0.35">
      <c r="A28" s="197"/>
      <c r="B28" s="241"/>
      <c r="C28" s="81" t="s">
        <v>306</v>
      </c>
      <c r="D28" s="108" t="s">
        <v>289</v>
      </c>
      <c r="E28" s="254"/>
      <c r="F28" s="241"/>
      <c r="G28" s="241"/>
      <c r="H28" s="241"/>
      <c r="I28" s="232"/>
      <c r="J28" s="232"/>
      <c r="K28" s="232"/>
      <c r="L28" s="232"/>
      <c r="M28" s="232"/>
      <c r="N28" s="232"/>
      <c r="O28" s="187"/>
      <c r="P28" s="278"/>
      <c r="Q28" s="235"/>
      <c r="R28" s="235"/>
      <c r="S28" s="293"/>
      <c r="V28" s="238"/>
    </row>
    <row r="29" spans="1:26" ht="29.15" customHeight="1" x14ac:dyDescent="0.35">
      <c r="A29" s="197"/>
      <c r="B29" s="241"/>
      <c r="C29" s="81" t="s">
        <v>307</v>
      </c>
      <c r="D29" s="108" t="s">
        <v>289</v>
      </c>
      <c r="E29" s="254"/>
      <c r="F29" s="241"/>
      <c r="G29" s="241"/>
      <c r="H29" s="241"/>
      <c r="I29" s="232"/>
      <c r="J29" s="232"/>
      <c r="K29" s="232"/>
      <c r="L29" s="232"/>
      <c r="M29" s="232"/>
      <c r="N29" s="232"/>
      <c r="O29" s="187"/>
      <c r="P29" s="278"/>
      <c r="Q29" s="235"/>
      <c r="R29" s="235"/>
      <c r="S29" s="293"/>
      <c r="V29" s="238"/>
    </row>
    <row r="30" spans="1:26" x14ac:dyDescent="0.35">
      <c r="A30" s="197"/>
      <c r="B30" s="241"/>
      <c r="C30" s="81" t="s">
        <v>308</v>
      </c>
      <c r="D30" s="108" t="s">
        <v>289</v>
      </c>
      <c r="E30" s="254"/>
      <c r="F30" s="241"/>
      <c r="G30" s="241"/>
      <c r="H30" s="241"/>
      <c r="I30" s="232"/>
      <c r="J30" s="232"/>
      <c r="K30" s="232"/>
      <c r="L30" s="232"/>
      <c r="M30" s="232"/>
      <c r="N30" s="232"/>
      <c r="O30" s="187"/>
      <c r="P30" s="278"/>
      <c r="Q30" s="235"/>
      <c r="R30" s="235"/>
      <c r="S30" s="293"/>
      <c r="V30" s="238"/>
    </row>
    <row r="31" spans="1:26" ht="29.5" thickBot="1" x14ac:dyDescent="0.4">
      <c r="A31" s="198"/>
      <c r="B31" s="242"/>
      <c r="C31" s="123" t="s">
        <v>309</v>
      </c>
      <c r="D31" s="108" t="s">
        <v>289</v>
      </c>
      <c r="E31" s="255"/>
      <c r="F31" s="242"/>
      <c r="G31" s="242"/>
      <c r="H31" s="242"/>
      <c r="I31" s="248"/>
      <c r="J31" s="248"/>
      <c r="K31" s="248"/>
      <c r="L31" s="248"/>
      <c r="M31" s="248"/>
      <c r="N31" s="248"/>
      <c r="O31" s="247"/>
      <c r="P31" s="279"/>
      <c r="Q31" s="258"/>
      <c r="R31" s="258"/>
      <c r="S31" s="293"/>
      <c r="V31" s="252"/>
    </row>
    <row r="32" spans="1:26" ht="29" x14ac:dyDescent="0.35">
      <c r="A32" s="196" t="s">
        <v>75</v>
      </c>
      <c r="B32" s="240" t="s">
        <v>98</v>
      </c>
      <c r="C32" s="124" t="s">
        <v>310</v>
      </c>
      <c r="D32" s="119" t="s">
        <v>289</v>
      </c>
      <c r="E32" s="253" t="s">
        <v>281</v>
      </c>
      <c r="F32" s="240">
        <f ca="1">COUNTIFS(INDIRECT("RAG!$C$"&amp;$V12&amp;":$BB$"&amp;$V12),F$11,RAG!$C$3:$BB$3,$B32)</f>
        <v>1</v>
      </c>
      <c r="G32" s="240">
        <f ca="1">COUNTIFS(INDIRECT("RAG!$C$"&amp;$V12&amp;":$BB$"&amp;$V12),G$11,RAG!$C$3:$BB$3,$B32)</f>
        <v>0</v>
      </c>
      <c r="H32" s="240">
        <f ca="1">COUNTIFS(INDIRECT("RAG!$C$"&amp;$V12&amp;":$BB$"&amp;$V12),H$11,RAG!$C$3:$BB$3,$B32)</f>
        <v>3</v>
      </c>
      <c r="I32" s="231" t="s">
        <v>282</v>
      </c>
      <c r="J32" s="231" t="s">
        <v>335</v>
      </c>
      <c r="K32" s="231" t="s">
        <v>284</v>
      </c>
      <c r="L32" s="231" t="s">
        <v>285</v>
      </c>
      <c r="M32" s="231" t="s">
        <v>286</v>
      </c>
      <c r="N32" s="231" t="s">
        <v>261</v>
      </c>
      <c r="O32" s="246" t="s">
        <v>737</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32"/>
      <c r="J33" s="232"/>
      <c r="K33" s="232"/>
      <c r="L33" s="232"/>
      <c r="M33" s="232"/>
      <c r="N33" s="232"/>
      <c r="O33" s="187"/>
      <c r="P33" s="278"/>
      <c r="Q33" s="235"/>
      <c r="R33" s="235"/>
      <c r="S33" s="293"/>
      <c r="V33" s="238"/>
    </row>
    <row r="34" spans="1:26" x14ac:dyDescent="0.35">
      <c r="A34" s="197"/>
      <c r="B34" s="241"/>
      <c r="C34" s="125" t="s">
        <v>314</v>
      </c>
      <c r="D34" s="108" t="s">
        <v>281</v>
      </c>
      <c r="E34" s="254"/>
      <c r="F34" s="241"/>
      <c r="G34" s="241"/>
      <c r="H34" s="241"/>
      <c r="I34" s="232"/>
      <c r="J34" s="232"/>
      <c r="K34" s="232"/>
      <c r="L34" s="232"/>
      <c r="M34" s="232"/>
      <c r="N34" s="232"/>
      <c r="O34" s="187"/>
      <c r="P34" s="278"/>
      <c r="Q34" s="235"/>
      <c r="R34" s="235"/>
      <c r="S34" s="293"/>
      <c r="V34" s="238"/>
    </row>
    <row r="35" spans="1:26" ht="30" customHeight="1" x14ac:dyDescent="0.35">
      <c r="A35" s="197"/>
      <c r="B35" s="241"/>
      <c r="C35" s="125" t="s">
        <v>315</v>
      </c>
      <c r="D35" s="108" t="s">
        <v>289</v>
      </c>
      <c r="E35" s="254"/>
      <c r="F35" s="241"/>
      <c r="G35" s="241"/>
      <c r="H35" s="241"/>
      <c r="I35" s="232"/>
      <c r="J35" s="232"/>
      <c r="K35" s="232"/>
      <c r="L35" s="232"/>
      <c r="M35" s="232"/>
      <c r="N35" s="232"/>
      <c r="O35" s="187"/>
      <c r="P35" s="278"/>
      <c r="Q35" s="235"/>
      <c r="R35" s="235"/>
      <c r="S35" s="293"/>
      <c r="V35" s="238"/>
    </row>
    <row r="36" spans="1:26" x14ac:dyDescent="0.35">
      <c r="A36" s="197"/>
      <c r="B36" s="241"/>
      <c r="C36" s="125" t="s">
        <v>316</v>
      </c>
      <c r="D36" s="108" t="s">
        <v>281</v>
      </c>
      <c r="E36" s="254"/>
      <c r="F36" s="241"/>
      <c r="G36" s="241"/>
      <c r="H36" s="241"/>
      <c r="I36" s="232"/>
      <c r="J36" s="232"/>
      <c r="K36" s="232"/>
      <c r="L36" s="232"/>
      <c r="M36" s="232"/>
      <c r="N36" s="232"/>
      <c r="O36" s="187"/>
      <c r="P36" s="278"/>
      <c r="Q36" s="235"/>
      <c r="R36" s="235"/>
      <c r="S36" s="293"/>
      <c r="V36" s="238"/>
    </row>
    <row r="37" spans="1:26" x14ac:dyDescent="0.35">
      <c r="A37" s="197"/>
      <c r="B37" s="241"/>
      <c r="C37" s="125" t="s">
        <v>317</v>
      </c>
      <c r="D37" s="108" t="s">
        <v>289</v>
      </c>
      <c r="E37" s="254"/>
      <c r="F37" s="241"/>
      <c r="G37" s="241"/>
      <c r="H37" s="241"/>
      <c r="I37" s="232"/>
      <c r="J37" s="232"/>
      <c r="K37" s="232"/>
      <c r="L37" s="232"/>
      <c r="M37" s="232"/>
      <c r="N37" s="232"/>
      <c r="O37" s="187"/>
      <c r="P37" s="278"/>
      <c r="Q37" s="235"/>
      <c r="R37" s="235"/>
      <c r="S37" s="293"/>
      <c r="V37" s="238"/>
    </row>
    <row r="38" spans="1:26" x14ac:dyDescent="0.35">
      <c r="A38" s="197"/>
      <c r="B38" s="241"/>
      <c r="C38" s="125" t="s">
        <v>318</v>
      </c>
      <c r="D38" s="108" t="s">
        <v>289</v>
      </c>
      <c r="E38" s="254"/>
      <c r="F38" s="241"/>
      <c r="G38" s="241"/>
      <c r="H38" s="241"/>
      <c r="I38" s="232"/>
      <c r="J38" s="232"/>
      <c r="K38" s="232"/>
      <c r="L38" s="232"/>
      <c r="M38" s="232"/>
      <c r="N38" s="232"/>
      <c r="O38" s="187"/>
      <c r="P38" s="278"/>
      <c r="Q38" s="235"/>
      <c r="R38" s="235"/>
      <c r="S38" s="293"/>
      <c r="V38" s="238"/>
    </row>
    <row r="39" spans="1:26" ht="15" thickBot="1" x14ac:dyDescent="0.4">
      <c r="A39" s="198"/>
      <c r="B39" s="242"/>
      <c r="C39" s="126" t="s">
        <v>319</v>
      </c>
      <c r="D39" s="108" t="s">
        <v>289</v>
      </c>
      <c r="E39" s="255"/>
      <c r="F39" s="242"/>
      <c r="G39" s="242"/>
      <c r="H39" s="242"/>
      <c r="I39" s="248"/>
      <c r="J39" s="248"/>
      <c r="K39" s="248"/>
      <c r="L39" s="248"/>
      <c r="M39" s="248"/>
      <c r="N39" s="248"/>
      <c r="O39" s="247"/>
      <c r="P39" s="279"/>
      <c r="Q39" s="258"/>
      <c r="R39" s="258"/>
      <c r="S39" s="293"/>
      <c r="V39" s="252"/>
    </row>
    <row r="40" spans="1:26" x14ac:dyDescent="0.35">
      <c r="A40" s="196" t="s">
        <v>77</v>
      </c>
      <c r="B40" s="240" t="s">
        <v>99</v>
      </c>
      <c r="C40" s="122" t="s">
        <v>320</v>
      </c>
      <c r="D40" s="119" t="s">
        <v>281</v>
      </c>
      <c r="E40" s="253" t="s">
        <v>281</v>
      </c>
      <c r="F40" s="240">
        <f ca="1">COUNTIFS(INDIRECT("RAG!$C$"&amp;$V12&amp;":$BB$"&amp;$V12),F$11,RAG!$C$3:$BB$3,$B40)</f>
        <v>0</v>
      </c>
      <c r="G40" s="240">
        <f ca="1">COUNTIFS(INDIRECT("RAG!$C$"&amp;$V12&amp;":$BB$"&amp;$V12),G$11,RAG!$C$3:$BB$3,$B40)</f>
        <v>0</v>
      </c>
      <c r="H40" s="240">
        <f ca="1">COUNTIFS(INDIRECT("RAG!$C$"&amp;$V12&amp;":$BB$"&amp;$V12),H$11,RAG!$C$3:$BB$3,$B40)</f>
        <v>2</v>
      </c>
      <c r="I40" s="231" t="s">
        <v>282</v>
      </c>
      <c r="J40" s="231" t="s">
        <v>335</v>
      </c>
      <c r="K40" s="231" t="s">
        <v>321</v>
      </c>
      <c r="L40" s="231" t="s">
        <v>285</v>
      </c>
      <c r="M40" s="231" t="s">
        <v>286</v>
      </c>
      <c r="N40" s="265" t="s">
        <v>261</v>
      </c>
      <c r="O40" s="262" t="s">
        <v>852</v>
      </c>
      <c r="P40" s="265" t="s">
        <v>281</v>
      </c>
      <c r="Q40" s="234"/>
      <c r="R40" s="234" t="s">
        <v>757</v>
      </c>
      <c r="S40" s="293"/>
      <c r="V40" s="237"/>
      <c r="Z40" t="str">
        <f>IF(R40&gt;0,B40&amp;":"&amp;R40&amp;"
","")</f>
        <v xml:space="preserve">IIA5:Local Plan Policy HO5 Genuinely Affordable Housing requires sites over 10 units to provide 35-50% affordable housing, where possible.
</v>
      </c>
    </row>
    <row r="41" spans="1:26" ht="29" x14ac:dyDescent="0.35">
      <c r="A41" s="197"/>
      <c r="B41" s="241"/>
      <c r="C41" s="81" t="s">
        <v>322</v>
      </c>
      <c r="D41" s="108" t="s">
        <v>289</v>
      </c>
      <c r="E41" s="254"/>
      <c r="F41" s="241"/>
      <c r="G41" s="241"/>
      <c r="H41" s="241"/>
      <c r="I41" s="232"/>
      <c r="J41" s="232"/>
      <c r="K41" s="232"/>
      <c r="L41" s="232"/>
      <c r="M41" s="232"/>
      <c r="N41" s="266"/>
      <c r="O41" s="263"/>
      <c r="P41" s="266"/>
      <c r="Q41" s="235"/>
      <c r="R41" s="235"/>
      <c r="S41" s="293"/>
      <c r="V41" s="238"/>
    </row>
    <row r="42" spans="1:26" x14ac:dyDescent="0.35">
      <c r="A42" s="197"/>
      <c r="B42" s="241"/>
      <c r="C42" s="81" t="s">
        <v>323</v>
      </c>
      <c r="D42" s="108" t="s">
        <v>281</v>
      </c>
      <c r="E42" s="254"/>
      <c r="F42" s="241"/>
      <c r="G42" s="241"/>
      <c r="H42" s="241"/>
      <c r="I42" s="232"/>
      <c r="J42" s="232"/>
      <c r="K42" s="232"/>
      <c r="L42" s="232"/>
      <c r="M42" s="232"/>
      <c r="N42" s="266"/>
      <c r="O42" s="263"/>
      <c r="P42" s="266"/>
      <c r="Q42" s="235"/>
      <c r="R42" s="235"/>
      <c r="S42" s="293"/>
      <c r="V42" s="238"/>
    </row>
    <row r="43" spans="1:26" ht="29" x14ac:dyDescent="0.35">
      <c r="A43" s="197"/>
      <c r="B43" s="241"/>
      <c r="C43" s="81" t="s">
        <v>324</v>
      </c>
      <c r="D43" s="108" t="s">
        <v>289</v>
      </c>
      <c r="E43" s="254"/>
      <c r="F43" s="241"/>
      <c r="G43" s="241"/>
      <c r="H43" s="241"/>
      <c r="I43" s="232"/>
      <c r="J43" s="232"/>
      <c r="K43" s="232"/>
      <c r="L43" s="232"/>
      <c r="M43" s="232"/>
      <c r="N43" s="266"/>
      <c r="O43" s="263"/>
      <c r="P43" s="266"/>
      <c r="Q43" s="235"/>
      <c r="R43" s="235"/>
      <c r="S43" s="293"/>
      <c r="V43" s="238"/>
    </row>
    <row r="44" spans="1:26" ht="43.5" x14ac:dyDescent="0.35">
      <c r="A44" s="197"/>
      <c r="B44" s="241"/>
      <c r="C44" s="81" t="s">
        <v>325</v>
      </c>
      <c r="D44" s="108" t="s">
        <v>289</v>
      </c>
      <c r="E44" s="254"/>
      <c r="F44" s="241"/>
      <c r="G44" s="241"/>
      <c r="H44" s="241"/>
      <c r="I44" s="232"/>
      <c r="J44" s="232"/>
      <c r="K44" s="232"/>
      <c r="L44" s="232"/>
      <c r="M44" s="232"/>
      <c r="N44" s="266"/>
      <c r="O44" s="263"/>
      <c r="P44" s="266"/>
      <c r="Q44" s="235"/>
      <c r="R44" s="235"/>
      <c r="S44" s="293"/>
      <c r="V44" s="238"/>
    </row>
    <row r="45" spans="1:26" ht="29.5" thickBot="1" x14ac:dyDescent="0.4">
      <c r="A45" s="198"/>
      <c r="B45" s="242"/>
      <c r="C45" s="123" t="s">
        <v>326</v>
      </c>
      <c r="D45" s="108" t="s">
        <v>289</v>
      </c>
      <c r="E45" s="255"/>
      <c r="F45" s="242"/>
      <c r="G45" s="242"/>
      <c r="H45" s="242"/>
      <c r="I45" s="248"/>
      <c r="J45" s="248"/>
      <c r="K45" s="248"/>
      <c r="L45" s="248"/>
      <c r="M45" s="248"/>
      <c r="N45" s="267"/>
      <c r="O45" s="264"/>
      <c r="P45" s="267"/>
      <c r="Q45" s="258"/>
      <c r="R45" s="258"/>
      <c r="S45" s="293"/>
      <c r="V45" s="252"/>
    </row>
    <row r="46" spans="1:26" ht="29" x14ac:dyDescent="0.35">
      <c r="A46" s="196" t="s">
        <v>80</v>
      </c>
      <c r="B46" s="240" t="s">
        <v>100</v>
      </c>
      <c r="C46" s="122" t="s">
        <v>327</v>
      </c>
      <c r="D46" s="119" t="s">
        <v>281</v>
      </c>
      <c r="E46" s="253" t="s">
        <v>281</v>
      </c>
      <c r="F46" s="240">
        <f ca="1">COUNTIFS(INDIRECT("RAG!$C$"&amp;$V12&amp;":$BB$"&amp;$V12),F$11,RAG!$C$3:$BB$3,$B46)</f>
        <v>1</v>
      </c>
      <c r="G46" s="240">
        <f ca="1">COUNTIFS(INDIRECT("RAG!$C$"&amp;$V12&amp;":$BB$"&amp;$V12),G$11,RAG!$C$3:$BB$3,$B46)</f>
        <v>1</v>
      </c>
      <c r="H46" s="240">
        <f ca="1">COUNTIFS(INDIRECT("RAG!$C$"&amp;$V12&amp;":$BB$"&amp;$V12),H$11,RAG!$C$3:$BB$3,$B46)</f>
        <v>5</v>
      </c>
      <c r="I46" s="231" t="s">
        <v>282</v>
      </c>
      <c r="J46" s="231" t="s">
        <v>335</v>
      </c>
      <c r="K46" s="231" t="s">
        <v>284</v>
      </c>
      <c r="L46" s="231" t="s">
        <v>285</v>
      </c>
      <c r="M46" s="231" t="s">
        <v>286</v>
      </c>
      <c r="N46" s="265" t="s">
        <v>261</v>
      </c>
      <c r="O46" s="262" t="s">
        <v>853</v>
      </c>
      <c r="P46" s="259" t="s">
        <v>281</v>
      </c>
      <c r="Q46" s="234"/>
      <c r="R46" s="234" t="s">
        <v>312</v>
      </c>
      <c r="S46" s="294"/>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54"/>
      <c r="F47" s="241"/>
      <c r="G47" s="241"/>
      <c r="H47" s="241"/>
      <c r="I47" s="232"/>
      <c r="J47" s="232"/>
      <c r="K47" s="232"/>
      <c r="L47" s="232"/>
      <c r="M47" s="232"/>
      <c r="N47" s="266"/>
      <c r="O47" s="263"/>
      <c r="P47" s="260"/>
      <c r="Q47" s="235"/>
      <c r="R47" s="235"/>
      <c r="S47" s="294"/>
      <c r="V47" s="238"/>
    </row>
    <row r="48" spans="1:26" x14ac:dyDescent="0.35">
      <c r="A48" s="197"/>
      <c r="B48" s="241"/>
      <c r="C48" s="81" t="s">
        <v>329</v>
      </c>
      <c r="D48" s="108" t="s">
        <v>281</v>
      </c>
      <c r="E48" s="254"/>
      <c r="F48" s="241"/>
      <c r="G48" s="241"/>
      <c r="H48" s="241"/>
      <c r="I48" s="232"/>
      <c r="J48" s="232"/>
      <c r="K48" s="232"/>
      <c r="L48" s="232"/>
      <c r="M48" s="232"/>
      <c r="N48" s="266"/>
      <c r="O48" s="263"/>
      <c r="P48" s="260"/>
      <c r="Q48" s="235"/>
      <c r="R48" s="235"/>
      <c r="S48" s="294"/>
      <c r="V48" s="238"/>
    </row>
    <row r="49" spans="1:26" ht="14.5" customHeight="1" x14ac:dyDescent="0.35">
      <c r="A49" s="197"/>
      <c r="B49" s="241"/>
      <c r="C49" s="81" t="s">
        <v>330</v>
      </c>
      <c r="D49" s="108" t="s">
        <v>289</v>
      </c>
      <c r="E49" s="254"/>
      <c r="F49" s="241"/>
      <c r="G49" s="241"/>
      <c r="H49" s="241"/>
      <c r="I49" s="232"/>
      <c r="J49" s="232"/>
      <c r="K49" s="232"/>
      <c r="L49" s="232"/>
      <c r="M49" s="232"/>
      <c r="N49" s="266"/>
      <c r="O49" s="263"/>
      <c r="P49" s="260"/>
      <c r="Q49" s="235"/>
      <c r="R49" s="235"/>
      <c r="S49" s="294"/>
      <c r="V49" s="238"/>
    </row>
    <row r="50" spans="1:26" ht="95.5" customHeight="1" thickBot="1" x14ac:dyDescent="0.4">
      <c r="A50" s="198"/>
      <c r="B50" s="242"/>
      <c r="C50" s="123" t="s">
        <v>331</v>
      </c>
      <c r="D50" s="108" t="s">
        <v>289</v>
      </c>
      <c r="E50" s="255"/>
      <c r="F50" s="242"/>
      <c r="G50" s="242"/>
      <c r="H50" s="242"/>
      <c r="I50" s="248"/>
      <c r="J50" s="248"/>
      <c r="K50" s="248"/>
      <c r="L50" s="248"/>
      <c r="M50" s="248"/>
      <c r="N50" s="267"/>
      <c r="O50" s="264"/>
      <c r="P50" s="261"/>
      <c r="Q50" s="258"/>
      <c r="R50" s="258"/>
      <c r="S50" s="294"/>
      <c r="V50" s="252"/>
    </row>
    <row r="51" spans="1:26" ht="45" customHeight="1" x14ac:dyDescent="0.35">
      <c r="A51" s="196" t="s">
        <v>81</v>
      </c>
      <c r="B51" s="240" t="s">
        <v>101</v>
      </c>
      <c r="C51" s="122" t="s">
        <v>332</v>
      </c>
      <c r="D51" s="119" t="s">
        <v>281</v>
      </c>
      <c r="E51" s="253" t="s">
        <v>281</v>
      </c>
      <c r="F51" s="240">
        <f ca="1">COUNTIFS(INDIRECT("RAG!$C$"&amp;$V12&amp;":$BB$"&amp;$V12),F$11,RAG!$C$3:$BB$3,$B51)</f>
        <v>2</v>
      </c>
      <c r="G51" s="240">
        <f ca="1">COUNTIFS(INDIRECT("RAG!$C$"&amp;$V12&amp;":$BB$"&amp;$V12),G$11,RAG!$C$3:$BB$3,$B51)</f>
        <v>0</v>
      </c>
      <c r="H51" s="240">
        <f ca="1">COUNTIFS(INDIRECT("RAG!$C$"&amp;$V12&amp;":$BB$"&amp;$V12),H$11,RAG!$C$3:$BB$3,$B51)</f>
        <v>2</v>
      </c>
      <c r="I51" s="265" t="s">
        <v>231</v>
      </c>
      <c r="J51" s="265" t="s">
        <v>231</v>
      </c>
      <c r="K51" s="265" t="s">
        <v>231</v>
      </c>
      <c r="L51" s="265" t="s">
        <v>231</v>
      </c>
      <c r="M51" s="265" t="s">
        <v>231</v>
      </c>
      <c r="N51" s="265" t="s">
        <v>262</v>
      </c>
      <c r="O51" s="262" t="s">
        <v>854</v>
      </c>
      <c r="P51" s="259" t="s">
        <v>281</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96" customHeight="1" thickBot="1" x14ac:dyDescent="0.4">
      <c r="A52" s="198"/>
      <c r="B52" s="242"/>
      <c r="C52" s="123" t="s">
        <v>333</v>
      </c>
      <c r="D52" s="108" t="s">
        <v>281</v>
      </c>
      <c r="E52" s="255"/>
      <c r="F52" s="242"/>
      <c r="G52" s="242"/>
      <c r="H52" s="242"/>
      <c r="I52" s="267"/>
      <c r="J52" s="267"/>
      <c r="K52" s="267"/>
      <c r="L52" s="267"/>
      <c r="M52" s="267"/>
      <c r="N52" s="267"/>
      <c r="O52" s="264"/>
      <c r="P52" s="261"/>
      <c r="Q52" s="258"/>
      <c r="R52" s="258"/>
      <c r="S52" s="293"/>
      <c r="V52" s="252"/>
    </row>
    <row r="53" spans="1:26" ht="30" customHeight="1" x14ac:dyDescent="0.35">
      <c r="A53" s="196" t="s">
        <v>83</v>
      </c>
      <c r="B53" s="240" t="s">
        <v>102</v>
      </c>
      <c r="C53" s="119" t="s">
        <v>334</v>
      </c>
      <c r="D53" s="119" t="s">
        <v>289</v>
      </c>
      <c r="E53" s="265" t="s">
        <v>281</v>
      </c>
      <c r="F53" s="259">
        <f ca="1">COUNTIFS(INDIRECT("RAG!$C$"&amp;$V12&amp;":$BB$"&amp;$V12),F$11,RAG!$C$3:$BB$3,$B53)</f>
        <v>1</v>
      </c>
      <c r="G53" s="259">
        <f ca="1">COUNTIFS(INDIRECT("RAG!$C$"&amp;$V12&amp;":$BB$"&amp;$V12),G$11,RAG!$C$3:$BB$3,$B53)</f>
        <v>0</v>
      </c>
      <c r="H53" s="259">
        <f ca="1">COUNTIFS(INDIRECT("RAG!$C$"&amp;$V12&amp;":$BB$"&amp;$V12),H$11,RAG!$C$3:$BB$3,$B53)</f>
        <v>0</v>
      </c>
      <c r="I53" s="231" t="s">
        <v>282</v>
      </c>
      <c r="J53" s="231" t="s">
        <v>335</v>
      </c>
      <c r="K53" s="231" t="s">
        <v>284</v>
      </c>
      <c r="L53" s="231" t="s">
        <v>381</v>
      </c>
      <c r="M53" s="231" t="s">
        <v>286</v>
      </c>
      <c r="N53" s="265" t="s">
        <v>264</v>
      </c>
      <c r="O53" s="262" t="s">
        <v>532</v>
      </c>
      <c r="P53" s="259" t="s">
        <v>281</v>
      </c>
      <c r="Q53" s="234" t="s">
        <v>528</v>
      </c>
      <c r="R53" s="249"/>
      <c r="S53" s="293"/>
      <c r="V53" s="237"/>
      <c r="Z53" t="str">
        <f>IF(R53&gt;0,B53&amp;":"&amp;R53&amp;"
","")</f>
        <v/>
      </c>
    </row>
    <row r="54" spans="1:26" x14ac:dyDescent="0.35">
      <c r="A54" s="197"/>
      <c r="B54" s="241"/>
      <c r="C54" s="108" t="s">
        <v>336</v>
      </c>
      <c r="D54" s="108" t="s">
        <v>281</v>
      </c>
      <c r="E54" s="266"/>
      <c r="F54" s="260"/>
      <c r="G54" s="260"/>
      <c r="H54" s="260"/>
      <c r="I54" s="232"/>
      <c r="J54" s="232"/>
      <c r="K54" s="232"/>
      <c r="L54" s="232"/>
      <c r="M54" s="232"/>
      <c r="N54" s="266"/>
      <c r="O54" s="263"/>
      <c r="P54" s="260"/>
      <c r="Q54" s="235"/>
      <c r="R54" s="250"/>
      <c r="S54" s="293"/>
      <c r="V54" s="238"/>
    </row>
    <row r="55" spans="1:26" x14ac:dyDescent="0.35">
      <c r="A55" s="197"/>
      <c r="B55" s="241"/>
      <c r="C55" s="127" t="s">
        <v>337</v>
      </c>
      <c r="D55" s="108" t="s">
        <v>289</v>
      </c>
      <c r="E55" s="266"/>
      <c r="F55" s="260"/>
      <c r="G55" s="260"/>
      <c r="H55" s="260"/>
      <c r="I55" s="232"/>
      <c r="J55" s="232"/>
      <c r="K55" s="232"/>
      <c r="L55" s="232"/>
      <c r="M55" s="232"/>
      <c r="N55" s="266"/>
      <c r="O55" s="263"/>
      <c r="P55" s="260"/>
      <c r="Q55" s="235"/>
      <c r="R55" s="250"/>
      <c r="S55" s="293"/>
      <c r="V55" s="238"/>
    </row>
    <row r="56" spans="1:26" x14ac:dyDescent="0.35">
      <c r="A56" s="197"/>
      <c r="B56" s="241"/>
      <c r="C56" s="108" t="s">
        <v>338</v>
      </c>
      <c r="D56" s="108" t="s">
        <v>289</v>
      </c>
      <c r="E56" s="266"/>
      <c r="F56" s="260"/>
      <c r="G56" s="260"/>
      <c r="H56" s="260"/>
      <c r="I56" s="232"/>
      <c r="J56" s="232"/>
      <c r="K56" s="232"/>
      <c r="L56" s="232"/>
      <c r="M56" s="232"/>
      <c r="N56" s="266"/>
      <c r="O56" s="263"/>
      <c r="P56" s="260"/>
      <c r="Q56" s="235"/>
      <c r="R56" s="250"/>
      <c r="S56" s="293"/>
      <c r="V56" s="238"/>
    </row>
    <row r="57" spans="1:26" ht="112" customHeight="1" thickBot="1" x14ac:dyDescent="0.4">
      <c r="A57" s="198"/>
      <c r="B57" s="242"/>
      <c r="C57" s="121" t="s">
        <v>339</v>
      </c>
      <c r="D57" s="108" t="s">
        <v>281</v>
      </c>
      <c r="E57" s="267"/>
      <c r="F57" s="261"/>
      <c r="G57" s="261"/>
      <c r="H57" s="261"/>
      <c r="I57" s="248"/>
      <c r="J57" s="248"/>
      <c r="K57" s="248"/>
      <c r="L57" s="248"/>
      <c r="M57" s="248"/>
      <c r="N57" s="267"/>
      <c r="O57" s="264"/>
      <c r="P57" s="261"/>
      <c r="Q57" s="258"/>
      <c r="R57" s="251"/>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1</v>
      </c>
      <c r="H58" s="259">
        <f ca="1">COUNTIFS(INDIRECT("RAG!$C$"&amp;$V12&amp;":$BB$"&amp;$V12),H$11,RAG!$C$3:$BB$3,$B58)</f>
        <v>1</v>
      </c>
      <c r="I58" s="231" t="s">
        <v>282</v>
      </c>
      <c r="J58" s="231" t="s">
        <v>335</v>
      </c>
      <c r="K58" s="231" t="s">
        <v>284</v>
      </c>
      <c r="L58" s="231" t="s">
        <v>285</v>
      </c>
      <c r="M58" s="231" t="s">
        <v>286</v>
      </c>
      <c r="N58" s="265" t="s">
        <v>261</v>
      </c>
      <c r="O58" s="262" t="s">
        <v>855</v>
      </c>
      <c r="P58" s="265" t="s">
        <v>289</v>
      </c>
      <c r="Q58" s="304"/>
      <c r="R58" s="234" t="s">
        <v>524</v>
      </c>
      <c r="S58" s="293"/>
      <c r="V58" s="237"/>
      <c r="Z58" t="str">
        <f>IF(R58&gt;0,B58&amp;":"&amp;R58&amp;"
","")</f>
        <v xml:space="preserve">IIA9:Local Plan Policy CN4: Sustainable Drainage requires sites to incorporate natural flood risk solutions, such as SUDs.
</v>
      </c>
    </row>
    <row r="59" spans="1:26" ht="14.5" customHeight="1" x14ac:dyDescent="0.35">
      <c r="A59" s="197"/>
      <c r="B59" s="241"/>
      <c r="C59" s="109" t="s">
        <v>341</v>
      </c>
      <c r="D59" s="108" t="s">
        <v>289</v>
      </c>
      <c r="E59" s="266"/>
      <c r="F59" s="260"/>
      <c r="G59" s="260"/>
      <c r="H59" s="260"/>
      <c r="I59" s="232"/>
      <c r="J59" s="232"/>
      <c r="K59" s="232"/>
      <c r="L59" s="232"/>
      <c r="M59" s="232"/>
      <c r="N59" s="266"/>
      <c r="O59" s="263"/>
      <c r="P59" s="266"/>
      <c r="Q59" s="305"/>
      <c r="R59" s="235"/>
      <c r="S59" s="293"/>
      <c r="V59" s="238"/>
    </row>
    <row r="60" spans="1:26" ht="29.5" thickBot="1" x14ac:dyDescent="0.4">
      <c r="A60" s="198"/>
      <c r="B60" s="242"/>
      <c r="C60" s="129" t="s">
        <v>342</v>
      </c>
      <c r="D60" s="108" t="s">
        <v>289</v>
      </c>
      <c r="E60" s="267"/>
      <c r="F60" s="261"/>
      <c r="G60" s="261"/>
      <c r="H60" s="261"/>
      <c r="I60" s="248"/>
      <c r="J60" s="248"/>
      <c r="K60" s="248"/>
      <c r="L60" s="248"/>
      <c r="M60" s="248"/>
      <c r="N60" s="267"/>
      <c r="O60" s="264"/>
      <c r="P60" s="267"/>
      <c r="Q60" s="306"/>
      <c r="R60" s="258"/>
      <c r="S60" s="293"/>
      <c r="V60" s="252"/>
    </row>
    <row r="61" spans="1:26" ht="15" customHeight="1" x14ac:dyDescent="0.35">
      <c r="A61" s="196" t="s">
        <v>85</v>
      </c>
      <c r="B61" s="240" t="s">
        <v>104</v>
      </c>
      <c r="C61" s="119" t="s">
        <v>343</v>
      </c>
      <c r="D61" s="119" t="s">
        <v>281</v>
      </c>
      <c r="E61" s="265" t="s">
        <v>281</v>
      </c>
      <c r="F61" s="259">
        <f ca="1">COUNTIFS(INDIRECT("RAG!$C$"&amp;$V12&amp;":$BB$"&amp;$V12),F$11,RAG!$C$3:$BB$3,$B61)</f>
        <v>1</v>
      </c>
      <c r="G61" s="259">
        <f ca="1">COUNTIFS(INDIRECT("RAG!$C$"&amp;$V12&amp;":$BB$"&amp;$V12),G$11,RAG!$C$3:$BB$3,$B61)</f>
        <v>0</v>
      </c>
      <c r="H61" s="259">
        <f ca="1">COUNTIFS(INDIRECT("RAG!$C$"&amp;$V12&amp;":$BB$"&amp;$V12),H$11,RAG!$C$3:$BB$3,$B61)</f>
        <v>4</v>
      </c>
      <c r="I61" s="231" t="s">
        <v>231</v>
      </c>
      <c r="J61" s="231" t="s">
        <v>231</v>
      </c>
      <c r="K61" s="231" t="s">
        <v>231</v>
      </c>
      <c r="L61" s="231" t="s">
        <v>231</v>
      </c>
      <c r="M61" s="231" t="s">
        <v>231</v>
      </c>
      <c r="N61" s="265" t="s">
        <v>262</v>
      </c>
      <c r="O61" s="262" t="s">
        <v>856</v>
      </c>
      <c r="P61" s="265" t="s">
        <v>289</v>
      </c>
      <c r="Q61" s="271"/>
      <c r="R61" s="271" t="s">
        <v>783</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32"/>
      <c r="J62" s="232"/>
      <c r="K62" s="232"/>
      <c r="L62" s="232"/>
      <c r="M62" s="232"/>
      <c r="N62" s="266"/>
      <c r="O62" s="263"/>
      <c r="P62" s="266"/>
      <c r="Q62" s="272"/>
      <c r="R62" s="272"/>
      <c r="S62" s="293"/>
      <c r="V62" s="275"/>
    </row>
    <row r="63" spans="1:26" x14ac:dyDescent="0.35">
      <c r="A63" s="197"/>
      <c r="B63" s="241"/>
      <c r="C63" s="108" t="s">
        <v>345</v>
      </c>
      <c r="D63" s="108" t="s">
        <v>281</v>
      </c>
      <c r="E63" s="266"/>
      <c r="F63" s="260"/>
      <c r="G63" s="260"/>
      <c r="H63" s="260"/>
      <c r="I63" s="232"/>
      <c r="J63" s="232"/>
      <c r="K63" s="232"/>
      <c r="L63" s="232"/>
      <c r="M63" s="232"/>
      <c r="N63" s="266"/>
      <c r="O63" s="263"/>
      <c r="P63" s="266"/>
      <c r="Q63" s="272"/>
      <c r="R63" s="272"/>
      <c r="S63" s="293"/>
      <c r="V63" s="275"/>
    </row>
    <row r="64" spans="1:26" x14ac:dyDescent="0.35">
      <c r="A64" s="197"/>
      <c r="B64" s="241"/>
      <c r="C64" s="108" t="s">
        <v>346</v>
      </c>
      <c r="D64" s="108" t="s">
        <v>281</v>
      </c>
      <c r="E64" s="266"/>
      <c r="F64" s="260"/>
      <c r="G64" s="260"/>
      <c r="H64" s="260"/>
      <c r="I64" s="232"/>
      <c r="J64" s="232"/>
      <c r="K64" s="232"/>
      <c r="L64" s="232"/>
      <c r="M64" s="232"/>
      <c r="N64" s="266"/>
      <c r="O64" s="263"/>
      <c r="P64" s="266"/>
      <c r="Q64" s="272"/>
      <c r="R64" s="272"/>
      <c r="S64" s="293"/>
      <c r="V64" s="275"/>
    </row>
    <row r="65" spans="1:26" x14ac:dyDescent="0.35">
      <c r="A65" s="197"/>
      <c r="B65" s="241"/>
      <c r="C65" s="108" t="s">
        <v>347</v>
      </c>
      <c r="D65" s="108" t="s">
        <v>289</v>
      </c>
      <c r="E65" s="266"/>
      <c r="F65" s="260"/>
      <c r="G65" s="260"/>
      <c r="H65" s="260"/>
      <c r="I65" s="232"/>
      <c r="J65" s="232"/>
      <c r="K65" s="232"/>
      <c r="L65" s="232"/>
      <c r="M65" s="232"/>
      <c r="N65" s="266"/>
      <c r="O65" s="263"/>
      <c r="P65" s="266"/>
      <c r="Q65" s="272"/>
      <c r="R65" s="272"/>
      <c r="S65" s="293"/>
      <c r="V65" s="275"/>
    </row>
    <row r="66" spans="1:26" x14ac:dyDescent="0.35">
      <c r="A66" s="197"/>
      <c r="B66" s="241"/>
      <c r="C66" s="108" t="s">
        <v>348</v>
      </c>
      <c r="D66" s="108" t="s">
        <v>289</v>
      </c>
      <c r="E66" s="266"/>
      <c r="F66" s="260"/>
      <c r="G66" s="260"/>
      <c r="H66" s="260"/>
      <c r="I66" s="232"/>
      <c r="J66" s="232"/>
      <c r="K66" s="232"/>
      <c r="L66" s="232"/>
      <c r="M66" s="232"/>
      <c r="N66" s="266"/>
      <c r="O66" s="263"/>
      <c r="P66" s="266"/>
      <c r="Q66" s="272"/>
      <c r="R66" s="272"/>
      <c r="S66" s="293"/>
      <c r="V66" s="275"/>
    </row>
    <row r="67" spans="1:26" ht="29" x14ac:dyDescent="0.35">
      <c r="A67" s="197"/>
      <c r="B67" s="241"/>
      <c r="C67" s="108" t="s">
        <v>349</v>
      </c>
      <c r="D67" s="108" t="s">
        <v>289</v>
      </c>
      <c r="E67" s="266"/>
      <c r="F67" s="260"/>
      <c r="G67" s="260"/>
      <c r="H67" s="260"/>
      <c r="I67" s="232"/>
      <c r="J67" s="232"/>
      <c r="K67" s="232"/>
      <c r="L67" s="232"/>
      <c r="M67" s="232"/>
      <c r="N67" s="266"/>
      <c r="O67" s="263"/>
      <c r="P67" s="266"/>
      <c r="Q67" s="272"/>
      <c r="R67" s="272"/>
      <c r="S67" s="293"/>
      <c r="V67" s="275"/>
    </row>
    <row r="68" spans="1:26" ht="15" thickBot="1" x14ac:dyDescent="0.4">
      <c r="A68" s="198"/>
      <c r="B68" s="242"/>
      <c r="C68" s="121" t="s">
        <v>350</v>
      </c>
      <c r="D68" s="108" t="s">
        <v>281</v>
      </c>
      <c r="E68" s="267"/>
      <c r="F68" s="261"/>
      <c r="G68" s="261"/>
      <c r="H68" s="261"/>
      <c r="I68" s="248"/>
      <c r="J68" s="248"/>
      <c r="K68" s="248"/>
      <c r="L68" s="248"/>
      <c r="M68" s="248"/>
      <c r="N68" s="267"/>
      <c r="O68" s="264"/>
      <c r="P68" s="267"/>
      <c r="Q68" s="273"/>
      <c r="R68" s="273"/>
      <c r="S68" s="293"/>
      <c r="V68" s="276"/>
    </row>
    <row r="69" spans="1:26" ht="15" customHeight="1" x14ac:dyDescent="0.35">
      <c r="A69" s="196" t="s">
        <v>599</v>
      </c>
      <c r="B69" s="240" t="s">
        <v>105</v>
      </c>
      <c r="C69" s="124" t="s">
        <v>738</v>
      </c>
      <c r="D69" s="119" t="s">
        <v>281</v>
      </c>
      <c r="E69" s="265" t="s">
        <v>281</v>
      </c>
      <c r="F69" s="259">
        <f ca="1">COUNTIFS(INDIRECT("RAG!$C$"&amp;$V12&amp;":$BB$"&amp;$V12),F$11,RAG!$C$3:$BB$3,$B69)</f>
        <v>0</v>
      </c>
      <c r="G69" s="259">
        <f ca="1">COUNTIFS(INDIRECT("RAG!$C$"&amp;$V12&amp;":$BB$"&amp;$V12),G$11,RAG!$C$3:$BB$3,$B69)</f>
        <v>0</v>
      </c>
      <c r="H69" s="259">
        <f ca="1">COUNTIFS(INDIRECT("RAG!$C$"&amp;$V12&amp;":$BB$"&amp;$V12),H$11,RAG!$C$3:$BB$3,$B69)</f>
        <v>6</v>
      </c>
      <c r="I69" s="231" t="s">
        <v>282</v>
      </c>
      <c r="J69" s="231" t="s">
        <v>335</v>
      </c>
      <c r="K69" s="231" t="s">
        <v>284</v>
      </c>
      <c r="L69" s="231" t="s">
        <v>285</v>
      </c>
      <c r="M69" s="231" t="s">
        <v>286</v>
      </c>
      <c r="N69" s="265" t="s">
        <v>261</v>
      </c>
      <c r="O69" s="262" t="s">
        <v>561</v>
      </c>
      <c r="P69" s="265" t="s">
        <v>289</v>
      </c>
      <c r="Q69" s="249"/>
      <c r="R69" s="249"/>
      <c r="S69" s="292"/>
      <c r="V69" s="237"/>
      <c r="Z69" t="str">
        <f>IF(R69&gt;0,B69&amp;":"&amp;R69&amp;"
","")</f>
        <v/>
      </c>
    </row>
    <row r="70" spans="1:26" x14ac:dyDescent="0.35">
      <c r="A70" s="197"/>
      <c r="B70" s="241"/>
      <c r="C70" s="125" t="s">
        <v>352</v>
      </c>
      <c r="D70" s="108" t="s">
        <v>281</v>
      </c>
      <c r="E70" s="266"/>
      <c r="F70" s="260"/>
      <c r="G70" s="260"/>
      <c r="H70" s="260"/>
      <c r="I70" s="232"/>
      <c r="J70" s="232"/>
      <c r="K70" s="232"/>
      <c r="L70" s="232"/>
      <c r="M70" s="232"/>
      <c r="N70" s="266"/>
      <c r="O70" s="263"/>
      <c r="P70" s="266"/>
      <c r="Q70" s="250"/>
      <c r="R70" s="250"/>
      <c r="S70" s="292"/>
      <c r="V70" s="238"/>
    </row>
    <row r="71" spans="1:26" ht="29" x14ac:dyDescent="0.35">
      <c r="A71" s="197"/>
      <c r="B71" s="241"/>
      <c r="C71" s="125" t="s">
        <v>353</v>
      </c>
      <c r="D71" s="108" t="s">
        <v>289</v>
      </c>
      <c r="E71" s="266"/>
      <c r="F71" s="260"/>
      <c r="G71" s="260"/>
      <c r="H71" s="260"/>
      <c r="I71" s="232"/>
      <c r="J71" s="232"/>
      <c r="K71" s="232"/>
      <c r="L71" s="232"/>
      <c r="M71" s="232"/>
      <c r="N71" s="266"/>
      <c r="O71" s="263"/>
      <c r="P71" s="266"/>
      <c r="Q71" s="250"/>
      <c r="R71" s="250"/>
      <c r="S71" s="292"/>
      <c r="V71" s="238"/>
    </row>
    <row r="72" spans="1:26" x14ac:dyDescent="0.35">
      <c r="A72" s="197"/>
      <c r="B72" s="241"/>
      <c r="C72" s="125" t="s">
        <v>354</v>
      </c>
      <c r="D72" s="108" t="s">
        <v>289</v>
      </c>
      <c r="E72" s="266"/>
      <c r="F72" s="260"/>
      <c r="G72" s="260"/>
      <c r="H72" s="260"/>
      <c r="I72" s="232"/>
      <c r="J72" s="232"/>
      <c r="K72" s="232"/>
      <c r="L72" s="232"/>
      <c r="M72" s="232"/>
      <c r="N72" s="266"/>
      <c r="O72" s="263"/>
      <c r="P72" s="266"/>
      <c r="Q72" s="250"/>
      <c r="R72" s="250"/>
      <c r="S72" s="292"/>
      <c r="V72" s="238"/>
    </row>
    <row r="73" spans="1:26" x14ac:dyDescent="0.35">
      <c r="A73" s="197"/>
      <c r="B73" s="241"/>
      <c r="C73" s="125" t="s">
        <v>739</v>
      </c>
      <c r="D73" s="108" t="s">
        <v>289</v>
      </c>
      <c r="E73" s="266"/>
      <c r="F73" s="260"/>
      <c r="G73" s="260"/>
      <c r="H73" s="260"/>
      <c r="I73" s="232"/>
      <c r="J73" s="232"/>
      <c r="K73" s="232"/>
      <c r="L73" s="232"/>
      <c r="M73" s="232"/>
      <c r="N73" s="266"/>
      <c r="O73" s="263"/>
      <c r="P73" s="266"/>
      <c r="Q73" s="250"/>
      <c r="R73" s="250"/>
      <c r="S73" s="292"/>
      <c r="V73" s="238"/>
    </row>
    <row r="74" spans="1:26" x14ac:dyDescent="0.35">
      <c r="A74" s="197"/>
      <c r="B74" s="241"/>
      <c r="C74" s="125" t="s">
        <v>355</v>
      </c>
      <c r="D74" s="108" t="s">
        <v>289</v>
      </c>
      <c r="E74" s="266"/>
      <c r="F74" s="260"/>
      <c r="G74" s="260"/>
      <c r="H74" s="260"/>
      <c r="I74" s="232"/>
      <c r="J74" s="232"/>
      <c r="K74" s="232"/>
      <c r="L74" s="232"/>
      <c r="M74" s="232"/>
      <c r="N74" s="266"/>
      <c r="O74" s="263"/>
      <c r="P74" s="266"/>
      <c r="Q74" s="250"/>
      <c r="R74" s="250"/>
      <c r="S74" s="292"/>
      <c r="V74" s="238"/>
    </row>
    <row r="75" spans="1:26" ht="15" thickBot="1" x14ac:dyDescent="0.4">
      <c r="A75" s="198"/>
      <c r="B75" s="242"/>
      <c r="C75" s="126" t="s">
        <v>356</v>
      </c>
      <c r="D75" s="108" t="s">
        <v>289</v>
      </c>
      <c r="E75" s="267"/>
      <c r="F75" s="261"/>
      <c r="G75" s="261"/>
      <c r="H75" s="261"/>
      <c r="I75" s="248"/>
      <c r="J75" s="248"/>
      <c r="K75" s="248"/>
      <c r="L75" s="248"/>
      <c r="M75" s="248"/>
      <c r="N75" s="267"/>
      <c r="O75" s="264"/>
      <c r="P75" s="267"/>
      <c r="Q75" s="251"/>
      <c r="R75" s="251"/>
      <c r="S75" s="292"/>
      <c r="V75" s="252"/>
    </row>
    <row r="76" spans="1:26" ht="15" customHeight="1" x14ac:dyDescent="0.35">
      <c r="A76" s="196" t="s">
        <v>87</v>
      </c>
      <c r="B76" s="240" t="s">
        <v>106</v>
      </c>
      <c r="C76" s="124" t="s">
        <v>357</v>
      </c>
      <c r="D76" s="119" t="s">
        <v>281</v>
      </c>
      <c r="E76" s="265" t="s">
        <v>281</v>
      </c>
      <c r="F76" s="259">
        <f ca="1">COUNTIFS(INDIRECT("RAG!$C$"&amp;$V12&amp;":$BB$"&amp;$V12),F$11,RAG!$C$3:$BB$3,$B76)</f>
        <v>0</v>
      </c>
      <c r="G76" s="259">
        <f ca="1">COUNTIFS(INDIRECT("RAG!$C$"&amp;$V12&amp;":$BB$"&amp;$V12),G$11,RAG!$C$3:$BB$3,$B76)</f>
        <v>1</v>
      </c>
      <c r="H76" s="259">
        <f ca="1">COUNTIFS(INDIRECT("RAG!$C$"&amp;$V12&amp;":$BB$"&amp;$V12),H$11,RAG!$C$3:$BB$3,$B76)</f>
        <v>3</v>
      </c>
      <c r="I76" s="231" t="s">
        <v>231</v>
      </c>
      <c r="J76" s="231" t="s">
        <v>231</v>
      </c>
      <c r="K76" s="231" t="s">
        <v>231</v>
      </c>
      <c r="L76" s="231" t="s">
        <v>231</v>
      </c>
      <c r="M76" s="231" t="s">
        <v>231</v>
      </c>
      <c r="N76" s="265" t="s">
        <v>262</v>
      </c>
      <c r="O76" s="341" t="s">
        <v>518</v>
      </c>
      <c r="P76" s="265" t="s">
        <v>289</v>
      </c>
      <c r="Q76" s="234"/>
      <c r="R76" s="234" t="s">
        <v>358</v>
      </c>
      <c r="S76" s="293"/>
      <c r="V76" s="237"/>
      <c r="Z76" t="str">
        <f>IF(R76&gt;0,B76&amp;":"&amp;R76&amp;"
","")</f>
        <v xml:space="preserve">IIA12:Local Plan Policy GR1 Achieving a High Standard of Development Design and Layout Considerations requires all development proposals to respect the character and landscape of which it is built in.
</v>
      </c>
    </row>
    <row r="77" spans="1:26" x14ac:dyDescent="0.35">
      <c r="A77" s="197"/>
      <c r="B77" s="241"/>
      <c r="C77" s="125" t="s">
        <v>359</v>
      </c>
      <c r="D77" s="108" t="s">
        <v>289</v>
      </c>
      <c r="E77" s="266"/>
      <c r="F77" s="260"/>
      <c r="G77" s="260"/>
      <c r="H77" s="260"/>
      <c r="I77" s="232"/>
      <c r="J77" s="232"/>
      <c r="K77" s="232"/>
      <c r="L77" s="232"/>
      <c r="M77" s="232"/>
      <c r="N77" s="266"/>
      <c r="O77" s="342"/>
      <c r="P77" s="266"/>
      <c r="Q77" s="235"/>
      <c r="R77" s="235"/>
      <c r="S77" s="293"/>
      <c r="V77" s="238"/>
    </row>
    <row r="78" spans="1:26" x14ac:dyDescent="0.35">
      <c r="A78" s="197"/>
      <c r="B78" s="241"/>
      <c r="C78" s="125" t="s">
        <v>360</v>
      </c>
      <c r="D78" s="108" t="s">
        <v>281</v>
      </c>
      <c r="E78" s="266"/>
      <c r="F78" s="260"/>
      <c r="G78" s="260"/>
      <c r="H78" s="260"/>
      <c r="I78" s="232"/>
      <c r="J78" s="232"/>
      <c r="K78" s="232"/>
      <c r="L78" s="232"/>
      <c r="M78" s="232"/>
      <c r="N78" s="266"/>
      <c r="O78" s="342"/>
      <c r="P78" s="266"/>
      <c r="Q78" s="235"/>
      <c r="R78" s="235"/>
      <c r="S78" s="293"/>
      <c r="V78" s="238"/>
    </row>
    <row r="79" spans="1:26" x14ac:dyDescent="0.35">
      <c r="A79" s="197"/>
      <c r="B79" s="241"/>
      <c r="C79" s="125" t="s">
        <v>361</v>
      </c>
      <c r="D79" s="108" t="s">
        <v>281</v>
      </c>
      <c r="E79" s="266"/>
      <c r="F79" s="260"/>
      <c r="G79" s="260"/>
      <c r="H79" s="260"/>
      <c r="I79" s="232"/>
      <c r="J79" s="232"/>
      <c r="K79" s="232"/>
      <c r="L79" s="232"/>
      <c r="M79" s="232"/>
      <c r="N79" s="266"/>
      <c r="O79" s="342"/>
      <c r="P79" s="266"/>
      <c r="Q79" s="235"/>
      <c r="R79" s="235"/>
      <c r="S79" s="293"/>
      <c r="V79" s="238"/>
    </row>
    <row r="80" spans="1:26" ht="68.5" customHeight="1" thickBot="1" x14ac:dyDescent="0.4">
      <c r="A80" s="198"/>
      <c r="B80" s="242"/>
      <c r="C80" s="130" t="s">
        <v>362</v>
      </c>
      <c r="D80" s="108" t="s">
        <v>289</v>
      </c>
      <c r="E80" s="267"/>
      <c r="F80" s="261"/>
      <c r="G80" s="261"/>
      <c r="H80" s="261"/>
      <c r="I80" s="248"/>
      <c r="J80" s="248"/>
      <c r="K80" s="248"/>
      <c r="L80" s="248"/>
      <c r="M80" s="248"/>
      <c r="N80" s="267"/>
      <c r="O80" s="343"/>
      <c r="P80" s="267"/>
      <c r="Q80" s="258"/>
      <c r="R80" s="258"/>
      <c r="S80" s="293"/>
      <c r="V80" s="252"/>
    </row>
    <row r="81" spans="1:26" ht="30" customHeight="1"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2</v>
      </c>
      <c r="H81" s="240">
        <f ca="1">COUNTIFS(INDIRECT("RAG!$C$"&amp;$V12&amp;":$BB$"&amp;$V12),H$11,RAG!$C$3:$BB$3,$B81)</f>
        <v>3</v>
      </c>
      <c r="I81" s="243" t="s">
        <v>282</v>
      </c>
      <c r="J81" s="243" t="s">
        <v>335</v>
      </c>
      <c r="K81" s="243" t="s">
        <v>284</v>
      </c>
      <c r="L81" s="243" t="s">
        <v>285</v>
      </c>
      <c r="M81" s="243" t="s">
        <v>286</v>
      </c>
      <c r="N81" s="280" t="s">
        <v>264</v>
      </c>
      <c r="O81" s="262" t="s">
        <v>964</v>
      </c>
      <c r="P81" s="280" t="s">
        <v>281</v>
      </c>
      <c r="Q81" s="234" t="s">
        <v>960</v>
      </c>
      <c r="R81" s="234" t="s">
        <v>938</v>
      </c>
      <c r="S81" s="294"/>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54"/>
      <c r="F82" s="241"/>
      <c r="G82" s="241"/>
      <c r="H82" s="241"/>
      <c r="I82" s="244"/>
      <c r="J82" s="244"/>
      <c r="K82" s="244"/>
      <c r="L82" s="244"/>
      <c r="M82" s="244"/>
      <c r="N82" s="282"/>
      <c r="O82" s="263"/>
      <c r="P82" s="282"/>
      <c r="Q82" s="235"/>
      <c r="R82" s="235"/>
      <c r="S82" s="294"/>
      <c r="V82" s="238"/>
    </row>
    <row r="83" spans="1:26" x14ac:dyDescent="0.35">
      <c r="A83" s="201"/>
      <c r="B83" s="241"/>
      <c r="C83" s="125" t="s">
        <v>365</v>
      </c>
      <c r="D83" s="108" t="s">
        <v>289</v>
      </c>
      <c r="E83" s="254"/>
      <c r="F83" s="241"/>
      <c r="G83" s="241"/>
      <c r="H83" s="241"/>
      <c r="I83" s="244"/>
      <c r="J83" s="244"/>
      <c r="K83" s="244"/>
      <c r="L83" s="244"/>
      <c r="M83" s="244"/>
      <c r="N83" s="282"/>
      <c r="O83" s="263"/>
      <c r="P83" s="282"/>
      <c r="Q83" s="235"/>
      <c r="R83" s="235"/>
      <c r="S83" s="294"/>
      <c r="V83" s="238"/>
    </row>
    <row r="84" spans="1:26" x14ac:dyDescent="0.35">
      <c r="A84" s="201"/>
      <c r="B84" s="241"/>
      <c r="C84" s="131" t="s">
        <v>366</v>
      </c>
      <c r="D84" s="108" t="s">
        <v>289</v>
      </c>
      <c r="E84" s="254"/>
      <c r="F84" s="241"/>
      <c r="G84" s="241"/>
      <c r="H84" s="241"/>
      <c r="I84" s="244"/>
      <c r="J84" s="244"/>
      <c r="K84" s="244"/>
      <c r="L84" s="244"/>
      <c r="M84" s="244"/>
      <c r="N84" s="282"/>
      <c r="O84" s="263"/>
      <c r="P84" s="282"/>
      <c r="Q84" s="235"/>
      <c r="R84" s="235"/>
      <c r="S84" s="294"/>
      <c r="V84" s="238"/>
    </row>
    <row r="85" spans="1:26" ht="29" x14ac:dyDescent="0.35">
      <c r="A85" s="201"/>
      <c r="B85" s="241"/>
      <c r="C85" s="131" t="s">
        <v>367</v>
      </c>
      <c r="D85" s="108" t="s">
        <v>289</v>
      </c>
      <c r="E85" s="254"/>
      <c r="F85" s="241"/>
      <c r="G85" s="241"/>
      <c r="H85" s="241"/>
      <c r="I85" s="244"/>
      <c r="J85" s="244"/>
      <c r="K85" s="244"/>
      <c r="L85" s="244"/>
      <c r="M85" s="244"/>
      <c r="N85" s="282"/>
      <c r="O85" s="263"/>
      <c r="P85" s="282"/>
      <c r="Q85" s="235"/>
      <c r="R85" s="235"/>
      <c r="S85" s="294"/>
      <c r="V85" s="238"/>
    </row>
    <row r="86" spans="1:26" ht="29" x14ac:dyDescent="0.35">
      <c r="A86" s="201"/>
      <c r="B86" s="241"/>
      <c r="C86" s="131" t="s">
        <v>368</v>
      </c>
      <c r="D86" s="108" t="s">
        <v>281</v>
      </c>
      <c r="E86" s="254"/>
      <c r="F86" s="241"/>
      <c r="G86" s="241"/>
      <c r="H86" s="241"/>
      <c r="I86" s="244"/>
      <c r="J86" s="244"/>
      <c r="K86" s="244"/>
      <c r="L86" s="244"/>
      <c r="M86" s="244"/>
      <c r="N86" s="282"/>
      <c r="O86" s="263"/>
      <c r="P86" s="282"/>
      <c r="Q86" s="235"/>
      <c r="R86" s="235"/>
      <c r="S86" s="294"/>
      <c r="V86" s="238"/>
    </row>
    <row r="87" spans="1:26" ht="56" customHeight="1" thickBot="1" x14ac:dyDescent="0.4">
      <c r="A87" s="200"/>
      <c r="B87" s="242"/>
      <c r="C87" s="129" t="s">
        <v>369</v>
      </c>
      <c r="D87" s="108" t="s">
        <v>289</v>
      </c>
      <c r="E87" s="255"/>
      <c r="F87" s="242"/>
      <c r="G87" s="242"/>
      <c r="H87" s="242"/>
      <c r="I87" s="256"/>
      <c r="J87" s="256"/>
      <c r="K87" s="256"/>
      <c r="L87" s="256"/>
      <c r="M87" s="256"/>
      <c r="N87" s="281"/>
      <c r="O87" s="264"/>
      <c r="P87" s="281"/>
      <c r="Q87" s="258"/>
      <c r="R87" s="258"/>
      <c r="S87" s="294"/>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43" t="s">
        <v>231</v>
      </c>
      <c r="J88" s="243" t="s">
        <v>231</v>
      </c>
      <c r="K88" s="243" t="s">
        <v>231</v>
      </c>
      <c r="L88" s="243" t="s">
        <v>231</v>
      </c>
      <c r="M88" s="243" t="s">
        <v>231</v>
      </c>
      <c r="N88" s="280" t="s">
        <v>262</v>
      </c>
      <c r="O88" s="329" t="s">
        <v>371</v>
      </c>
      <c r="P88" s="280" t="s">
        <v>289</v>
      </c>
      <c r="Q88" s="274"/>
      <c r="R88" s="27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44"/>
      <c r="J89" s="244"/>
      <c r="K89" s="244"/>
      <c r="L89" s="244"/>
      <c r="M89" s="244"/>
      <c r="N89" s="282"/>
      <c r="O89" s="330"/>
      <c r="P89" s="282"/>
      <c r="Q89" s="275"/>
      <c r="R89" s="275"/>
      <c r="S89" s="293"/>
      <c r="V89" s="238"/>
    </row>
    <row r="90" spans="1:26" x14ac:dyDescent="0.35">
      <c r="A90" s="201"/>
      <c r="B90" s="241"/>
      <c r="C90" s="131" t="s">
        <v>373</v>
      </c>
      <c r="D90" s="108" t="s">
        <v>289</v>
      </c>
      <c r="E90" s="254"/>
      <c r="F90" s="241"/>
      <c r="G90" s="241"/>
      <c r="H90" s="241"/>
      <c r="I90" s="244"/>
      <c r="J90" s="244"/>
      <c r="K90" s="244"/>
      <c r="L90" s="244"/>
      <c r="M90" s="244"/>
      <c r="N90" s="282"/>
      <c r="O90" s="330"/>
      <c r="P90" s="282"/>
      <c r="Q90" s="275"/>
      <c r="R90" s="275"/>
      <c r="S90" s="293"/>
      <c r="V90" s="238"/>
    </row>
    <row r="91" spans="1:26" ht="113.15" customHeight="1" thickBot="1" x14ac:dyDescent="0.4">
      <c r="A91" s="202"/>
      <c r="B91" s="242"/>
      <c r="C91" s="133" t="s">
        <v>374</v>
      </c>
      <c r="D91" s="143" t="s">
        <v>281</v>
      </c>
      <c r="E91" s="255"/>
      <c r="F91" s="242"/>
      <c r="G91" s="242"/>
      <c r="H91" s="242"/>
      <c r="I91" s="245"/>
      <c r="J91" s="245"/>
      <c r="K91" s="245"/>
      <c r="L91" s="245"/>
      <c r="M91" s="245"/>
      <c r="N91" s="281"/>
      <c r="O91" s="331"/>
      <c r="P91" s="281"/>
      <c r="Q91" s="326"/>
      <c r="R91" s="32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60qYTjh/Bwost+pY7lWSR6sGI88FbYzYQcR4ENh6INQc+9lsz/oUS3gzZRMLzgJCCifOMLNTIvjDWMYZScpUUQ==" saltValue="DIcWA40p/l5AVL3vc58QLA=="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O24:O31"/>
    <mergeCell ref="P24:P31"/>
    <mergeCell ref="Q24:Q3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M40:M45"/>
    <mergeCell ref="N40:N45"/>
    <mergeCell ref="A46:A50"/>
    <mergeCell ref="B46:B50"/>
    <mergeCell ref="E46:E50"/>
    <mergeCell ref="F46:F50"/>
    <mergeCell ref="G46:G50"/>
    <mergeCell ref="I40:I45"/>
    <mergeCell ref="J40:J45"/>
    <mergeCell ref="K40:K45"/>
    <mergeCell ref="L40:L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347" priority="1">
      <formula>$D12="No"</formula>
    </cfRule>
  </conditionalFormatting>
  <conditionalFormatting sqref="F12:F91">
    <cfRule type="cellIs" dxfId="346" priority="4" operator="greaterThan">
      <formula>0</formula>
    </cfRule>
  </conditionalFormatting>
  <conditionalFormatting sqref="G12:G91">
    <cfRule type="cellIs" dxfId="345" priority="3" operator="greaterThan">
      <formula>0</formula>
    </cfRule>
  </conditionalFormatting>
  <conditionalFormatting sqref="H12:H91">
    <cfRule type="cellIs" dxfId="344" priority="2" operator="greaterThan">
      <formula>0</formula>
    </cfRule>
  </conditionalFormatting>
  <conditionalFormatting sqref="N12">
    <cfRule type="cellIs" dxfId="343" priority="78" operator="equal">
      <formula>"Neutral"</formula>
    </cfRule>
    <cfRule type="cellIs" dxfId="342" priority="75" operator="equal">
      <formula>"Significant Negative"</formula>
    </cfRule>
    <cfRule type="cellIs" dxfId="341" priority="77" operator="equal">
      <formula>"Significant Positive"</formula>
    </cfRule>
    <cfRule type="cellIs" dxfId="340" priority="76" operator="equal">
      <formula>"Minor Positive"</formula>
    </cfRule>
    <cfRule type="cellIs" dxfId="339" priority="74" operator="equal">
      <formula>"Minor Negative"</formula>
    </cfRule>
  </conditionalFormatting>
  <conditionalFormatting sqref="N22">
    <cfRule type="cellIs" dxfId="338" priority="84" operator="equal">
      <formula>"Significant Positive"</formula>
    </cfRule>
    <cfRule type="cellIs" dxfId="337" priority="83" operator="equal">
      <formula>"Minor Positive"</formula>
    </cfRule>
    <cfRule type="cellIs" dxfId="336" priority="82" operator="equal">
      <formula>"Neutral"</formula>
    </cfRule>
    <cfRule type="cellIs" dxfId="335" priority="81" operator="equal">
      <formula>"Uncertain"</formula>
    </cfRule>
    <cfRule type="cellIs" dxfId="334" priority="80" operator="equal">
      <formula>"Minor Negative"</formula>
    </cfRule>
    <cfRule type="cellIs" dxfId="333" priority="79" operator="equal">
      <formula>"Significant Negative"</formula>
    </cfRule>
  </conditionalFormatting>
  <conditionalFormatting sqref="N24">
    <cfRule type="cellIs" dxfId="332" priority="86" operator="equal">
      <formula>"Minor Negative"</formula>
    </cfRule>
    <cfRule type="cellIs" dxfId="331" priority="87" operator="equal">
      <formula>"Uncertain"</formula>
    </cfRule>
    <cfRule type="cellIs" dxfId="330" priority="88" operator="equal">
      <formula>"Neutral"</formula>
    </cfRule>
    <cfRule type="cellIs" dxfId="329" priority="89" operator="equal">
      <formula>"Minor Positive"</formula>
    </cfRule>
    <cfRule type="cellIs" dxfId="328" priority="90" operator="equal">
      <formula>"Significant Positive"</formula>
    </cfRule>
    <cfRule type="cellIs" dxfId="327" priority="85" operator="equal">
      <formula>"Significant Negative"</formula>
    </cfRule>
  </conditionalFormatting>
  <conditionalFormatting sqref="N32">
    <cfRule type="cellIs" dxfId="326" priority="96" operator="equal">
      <formula>"Significant Positive"</formula>
    </cfRule>
    <cfRule type="cellIs" dxfId="325" priority="95" operator="equal">
      <formula>"Minor Positive"</formula>
    </cfRule>
    <cfRule type="cellIs" dxfId="324" priority="94" operator="equal">
      <formula>"Neutral"</formula>
    </cfRule>
    <cfRule type="cellIs" dxfId="323" priority="93" operator="equal">
      <formula>"Uncertain"</formula>
    </cfRule>
    <cfRule type="cellIs" dxfId="322" priority="92" operator="equal">
      <formula>"Minor Negative"</formula>
    </cfRule>
    <cfRule type="cellIs" dxfId="321" priority="91" operator="equal">
      <formula>"Significant Negative"</formula>
    </cfRule>
  </conditionalFormatting>
  <conditionalFormatting sqref="N40">
    <cfRule type="cellIs" dxfId="320" priority="28" operator="equal">
      <formula>"Minor Positive"</formula>
    </cfRule>
    <cfRule type="cellIs" dxfId="319" priority="24" operator="equal">
      <formula>"Significant Negative"</formula>
    </cfRule>
    <cfRule type="cellIs" dxfId="318" priority="25" operator="equal">
      <formula>"Minor Negative"</formula>
    </cfRule>
    <cfRule type="cellIs" dxfId="317" priority="26" operator="equal">
      <formula>"Uncertain"</formula>
    </cfRule>
    <cfRule type="cellIs" dxfId="316" priority="27" operator="equal">
      <formula>"Neutral"</formula>
    </cfRule>
    <cfRule type="cellIs" dxfId="315" priority="29" operator="equal">
      <formula>"Significant Positive"</formula>
    </cfRule>
  </conditionalFormatting>
  <conditionalFormatting sqref="N46">
    <cfRule type="cellIs" dxfId="314" priority="66" operator="equal">
      <formula>"Significant Negative"</formula>
    </cfRule>
    <cfRule type="cellIs" dxfId="313" priority="67" operator="equal">
      <formula>"Minor Negative"</formula>
    </cfRule>
    <cfRule type="cellIs" dxfId="312" priority="68" operator="equal">
      <formula>"Uncertain"</formula>
    </cfRule>
    <cfRule type="cellIs" dxfId="311" priority="69" operator="equal">
      <formula>"Neutral"</formula>
    </cfRule>
    <cfRule type="cellIs" dxfId="310" priority="71" operator="equal">
      <formula>"Significant Positive"</formula>
    </cfRule>
    <cfRule type="cellIs" dxfId="309" priority="70" operator="equal">
      <formula>"Minor Positive"</formula>
    </cfRule>
  </conditionalFormatting>
  <conditionalFormatting sqref="N51">
    <cfRule type="cellIs" dxfId="308" priority="111" operator="equal">
      <formula>"Uncertain"</formula>
    </cfRule>
    <cfRule type="cellIs" dxfId="307" priority="112" operator="equal">
      <formula>"Neutral"</formula>
    </cfRule>
    <cfRule type="cellIs" dxfId="306" priority="113" operator="equal">
      <formula>"Minor Positive"</formula>
    </cfRule>
    <cfRule type="cellIs" dxfId="305" priority="114" operator="equal">
      <formula>"Significant Positive"</formula>
    </cfRule>
    <cfRule type="cellIs" dxfId="304" priority="110" operator="equal">
      <formula>"Minor Negative"</formula>
    </cfRule>
    <cfRule type="cellIs" dxfId="303" priority="109" operator="equal">
      <formula>"Significant Negative"</formula>
    </cfRule>
  </conditionalFormatting>
  <conditionalFormatting sqref="N53">
    <cfRule type="cellIs" dxfId="302" priority="116" operator="equal">
      <formula>"Minor Negative"</formula>
    </cfRule>
    <cfRule type="cellIs" dxfId="301" priority="120" operator="equal">
      <formula>"Significant Positive"</formula>
    </cfRule>
    <cfRule type="cellIs" dxfId="300" priority="115" operator="equal">
      <formula>"Significant Negative"</formula>
    </cfRule>
    <cfRule type="cellIs" dxfId="299" priority="119" operator="equal">
      <formula>"Minor Positive"</formula>
    </cfRule>
    <cfRule type="cellIs" dxfId="298" priority="118" operator="equal">
      <formula>"Neutral"</formula>
    </cfRule>
    <cfRule type="cellIs" dxfId="297" priority="117" operator="equal">
      <formula>"Uncertain"</formula>
    </cfRule>
  </conditionalFormatting>
  <conditionalFormatting sqref="N58">
    <cfRule type="cellIs" dxfId="296" priority="8" operator="equal">
      <formula>"Significant Negative"</formula>
    </cfRule>
    <cfRule type="cellIs" dxfId="295" priority="9" operator="equal">
      <formula>"Minor Negative"</formula>
    </cfRule>
    <cfRule type="cellIs" dxfId="294" priority="10" operator="equal">
      <formula>"Uncertain"</formula>
    </cfRule>
    <cfRule type="cellIs" dxfId="293" priority="11" operator="equal">
      <formula>"Neutral"</formula>
    </cfRule>
    <cfRule type="cellIs" dxfId="292" priority="12" operator="equal">
      <formula>"Minor Positive"</formula>
    </cfRule>
    <cfRule type="cellIs" dxfId="291" priority="13" operator="equal">
      <formula>"Significant Positive"</formula>
    </cfRule>
  </conditionalFormatting>
  <conditionalFormatting sqref="N61">
    <cfRule type="cellIs" dxfId="290" priority="39" operator="equal">
      <formula>"Neutral"</formula>
    </cfRule>
    <cfRule type="cellIs" dxfId="289" priority="38" operator="equal">
      <formula>"Uncertain"</formula>
    </cfRule>
    <cfRule type="cellIs" dxfId="288" priority="37" operator="equal">
      <formula>"Minor Negative"</formula>
    </cfRule>
    <cfRule type="cellIs" dxfId="287" priority="36" operator="equal">
      <formula>"Significant Negative"</formula>
    </cfRule>
    <cfRule type="cellIs" dxfId="286" priority="41" operator="equal">
      <formula>"Significant Positive"</formula>
    </cfRule>
    <cfRule type="cellIs" dxfId="285" priority="40" operator="equal">
      <formula>"Minor Positive"</formula>
    </cfRule>
  </conditionalFormatting>
  <conditionalFormatting sqref="N69">
    <cfRule type="cellIs" dxfId="284" priority="15" operator="equal">
      <formula>"Significant Negative"</formula>
    </cfRule>
    <cfRule type="cellIs" dxfId="283" priority="20" operator="equal">
      <formula>"Significant Positive"</formula>
    </cfRule>
    <cfRule type="cellIs" dxfId="282" priority="19" operator="equal">
      <formula>"Minor Positive"</formula>
    </cfRule>
    <cfRule type="cellIs" dxfId="281" priority="18" operator="equal">
      <formula>"Neutral"</formula>
    </cfRule>
    <cfRule type="cellIs" dxfId="280" priority="17" operator="equal">
      <formula>"Uncertain"</formula>
    </cfRule>
    <cfRule type="cellIs" dxfId="279" priority="16" operator="equal">
      <formula>"Minor Negative"</formula>
    </cfRule>
  </conditionalFormatting>
  <conditionalFormatting sqref="N76">
    <cfRule type="cellIs" dxfId="278" priority="42" operator="equal">
      <formula>"Significant Negative"</formula>
    </cfRule>
    <cfRule type="cellIs" dxfId="277" priority="43" operator="equal">
      <formula>"Minor Negative"</formula>
    </cfRule>
    <cfRule type="cellIs" dxfId="276" priority="44" operator="equal">
      <formula>"Uncertain"</formula>
    </cfRule>
    <cfRule type="cellIs" dxfId="275" priority="45" operator="equal">
      <formula>"Neutral"</formula>
    </cfRule>
    <cfRule type="cellIs" dxfId="274" priority="46" operator="equal">
      <formula>"Minor Positive"</formula>
    </cfRule>
    <cfRule type="cellIs" dxfId="273" priority="47" operator="equal">
      <formula>"Significant Positive"</formula>
    </cfRule>
  </conditionalFormatting>
  <conditionalFormatting sqref="N81">
    <cfRule type="cellIs" dxfId="272" priority="53" operator="equal">
      <formula>"Significant Positive"</formula>
    </cfRule>
    <cfRule type="cellIs" dxfId="271" priority="51" operator="equal">
      <formula>"Neutral"</formula>
    </cfRule>
    <cfRule type="cellIs" dxfId="270" priority="50" operator="equal">
      <formula>"Uncertain"</formula>
    </cfRule>
    <cfRule type="cellIs" dxfId="269" priority="52" operator="equal">
      <formula>"Minor Positive"</formula>
    </cfRule>
    <cfRule type="cellIs" dxfId="268" priority="48" operator="equal">
      <formula>"Significant Negative"</formula>
    </cfRule>
    <cfRule type="cellIs" dxfId="267" priority="49" operator="equal">
      <formula>"Minor Negative"</formula>
    </cfRule>
  </conditionalFormatting>
  <conditionalFormatting sqref="N88">
    <cfRule type="cellIs" dxfId="266" priority="57" operator="equal">
      <formula>"Neutral"</formula>
    </cfRule>
    <cfRule type="cellIs" dxfId="265" priority="58" operator="equal">
      <formula>"Minor Positive"</formula>
    </cfRule>
    <cfRule type="cellIs" dxfId="264" priority="59" operator="equal">
      <formula>"Significant Positive"</formula>
    </cfRule>
    <cfRule type="cellIs" dxfId="263" priority="56" operator="equal">
      <formula>"Uncertain"</formula>
    </cfRule>
    <cfRule type="cellIs" dxfId="262" priority="55" operator="equal">
      <formula>"Minor Negative"</formula>
    </cfRule>
    <cfRule type="cellIs" dxfId="261" priority="54" operator="equal">
      <formula>"Significant Negative"</formula>
    </cfRule>
  </conditionalFormatting>
  <dataValidations count="10">
    <dataValidation type="list" allowBlank="1" showInputMessage="1" showErrorMessage="1" sqref="I12:I91" xr:uid="{31F18EE0-AD0C-42C3-B7D9-3B87B110F689}">
      <formula1>"Direct,Indirect,N/A"</formula1>
    </dataValidation>
    <dataValidation type="list" allowBlank="1" showInputMessage="1" showErrorMessage="1" sqref="J12 J22:J91" xr:uid="{BEE88582-A47B-4426-8707-0F78E4AF6944}">
      <formula1>"Low,Medium,High,N/A"</formula1>
    </dataValidation>
    <dataValidation type="list" allowBlank="1" showInputMessage="1" showErrorMessage="1" sqref="K12 K22:K91" xr:uid="{9CDBA3F3-737B-4A3D-88A8-89CF694A709A}">
      <formula1>"Short(&lt;5yrs),Short/Medium,Medium(10yrs),Medium/Long,Long(20+yrs),N/A"</formula1>
    </dataValidation>
    <dataValidation type="list" allowBlank="1" showInputMessage="1" showErrorMessage="1" sqref="L12 L22:L91" xr:uid="{247A7CA3-161A-4714-B9B4-925C442EBBBB}">
      <formula1>"Localised,District-wide,Regional,National,N/A"</formula1>
    </dataValidation>
    <dataValidation type="list" allowBlank="1" showInputMessage="1" showErrorMessage="1" sqref="N12 N88:N91 N22:N80" xr:uid="{5E54A0E2-B79F-4A98-8C97-A5915F6CD370}">
      <formula1>"Significant Positive,Minor Positive,Neutral,Uncertain,Minor Negative,Significant Negative"</formula1>
    </dataValidation>
    <dataValidation type="list" allowBlank="1" showInputMessage="1" showErrorMessage="1" sqref="D12:D91" xr:uid="{49F50975-18C2-45B1-99CC-DD7E52927CCD}">
      <formula1>"Yes, No"</formula1>
    </dataValidation>
    <dataValidation type="list" allowBlank="1" showInputMessage="1" showErrorMessage="1" sqref="P88:P91 P69:P75" xr:uid="{42EC1CCE-0476-41EB-918A-17FD601480C2}">
      <formula1>"Yes,No"</formula1>
    </dataValidation>
    <dataValidation type="list" allowBlank="1" showInputMessage="1" showErrorMessage="1" sqref="M22:M91" xr:uid="{9A6B378D-4588-463B-9A5F-9227D11123A2}">
      <formula1>"Permanent/Irreversible,Permanant/Reversible,Temporary/Irreversible,Temporary/Reversible,N/A"</formula1>
    </dataValidation>
    <dataValidation type="list" allowBlank="1" showInputMessage="1" showErrorMessage="1" sqref="N81:N87" xr:uid="{A6A38327-46A1-4BCD-83A2-E221230E3CED}">
      <formula1>"Significant Positive,Minor Positive,Neitral,Uncertain,Minor Negative, Significant Negative"</formula1>
    </dataValidation>
    <dataValidation type="list" allowBlank="1" showInputMessage="1" showErrorMessage="1" sqref="M12" xr:uid="{A00A73DF-E75C-4F22-8495-B3C0825C2040}">
      <formula1>"Permenant/Irreversible,Permenant/Reversible,Temporary/Irreversible,Temporary/Reversible,N/A"</formula1>
    </dataValidation>
  </dataValidations>
  <pageMargins left="0.7" right="0.7" top="0.75" bottom="0.75" header="0.3" footer="0.3"/>
  <pageSetup orientation="portrait" horizontalDpi="4294967293" verticalDpi="4294967293"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F194D-68A7-4215-8266-8CBE8DD54833}">
  <sheetPr codeName="Sheet15"/>
  <dimension ref="A1:Z94"/>
  <sheetViews>
    <sheetView topLeftCell="A57" zoomScale="60" zoomScaleNormal="60" workbookViewId="0">
      <selection activeCell="O81" sqref="O81:O87"/>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28.26953125" customWidth="1"/>
    <col min="18" max="18" width="29.54296875" customWidth="1"/>
    <col min="19" max="19" width="19.45312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160</v>
      </c>
      <c r="D1" s="192"/>
      <c r="E1" s="137"/>
      <c r="F1" s="137"/>
      <c r="G1" s="137"/>
      <c r="H1" s="137"/>
      <c r="I1" s="112"/>
      <c r="J1" s="112"/>
      <c r="K1" s="112"/>
      <c r="M1" s="113"/>
      <c r="N1" s="113"/>
      <c r="O1" s="113"/>
    </row>
    <row r="2" spans="1:26" x14ac:dyDescent="0.35">
      <c r="A2" s="74" t="s">
        <v>24</v>
      </c>
      <c r="B2" s="114"/>
      <c r="C2" s="187" t="s">
        <v>397</v>
      </c>
      <c r="D2" s="187"/>
      <c r="E2" s="138"/>
      <c r="F2" s="138"/>
      <c r="G2" s="138"/>
      <c r="H2" s="138"/>
      <c r="M2" s="115"/>
      <c r="N2" s="115"/>
      <c r="O2" s="115"/>
    </row>
    <row r="3" spans="1:26" x14ac:dyDescent="0.35">
      <c r="A3" s="75" t="s">
        <v>25</v>
      </c>
      <c r="B3" s="116"/>
      <c r="C3" s="247" t="s">
        <v>398</v>
      </c>
      <c r="D3" s="247"/>
      <c r="E3" s="138"/>
      <c r="F3" s="138"/>
      <c r="G3" s="138"/>
      <c r="H3" s="138"/>
      <c r="M3" s="115"/>
      <c r="N3" s="115"/>
      <c r="O3" s="115"/>
    </row>
    <row r="4" spans="1:26" ht="17.25" customHeight="1" x14ac:dyDescent="0.35">
      <c r="A4" s="135" t="s">
        <v>26</v>
      </c>
      <c r="B4" s="136"/>
      <c r="C4" s="290" t="s">
        <v>659</v>
      </c>
      <c r="D4" s="290"/>
      <c r="E4" s="134"/>
      <c r="F4" s="134"/>
      <c r="G4" s="134"/>
      <c r="H4" s="134"/>
      <c r="M4" s="115"/>
      <c r="N4" s="115"/>
      <c r="O4" s="115"/>
    </row>
    <row r="5" spans="1:26" ht="17.25" customHeight="1" x14ac:dyDescent="0.35">
      <c r="A5" s="75" t="s">
        <v>27</v>
      </c>
      <c r="B5" s="136"/>
      <c r="C5" s="175">
        <v>0.43</v>
      </c>
      <c r="D5" s="177"/>
      <c r="E5" s="134"/>
      <c r="F5" s="134"/>
      <c r="G5" s="134"/>
      <c r="H5" s="134"/>
      <c r="M5" s="115"/>
      <c r="N5" s="115"/>
      <c r="O5" s="115"/>
    </row>
    <row r="6" spans="1:26" ht="17.25" customHeight="1" x14ac:dyDescent="0.35">
      <c r="A6" s="75" t="s">
        <v>28</v>
      </c>
      <c r="B6" s="136"/>
      <c r="C6" s="175" t="s">
        <v>660</v>
      </c>
      <c r="D6" s="177"/>
      <c r="E6" s="134"/>
      <c r="F6" s="134"/>
      <c r="G6" s="134"/>
      <c r="H6" s="134"/>
      <c r="M6" s="115"/>
      <c r="N6" s="115"/>
      <c r="O6" s="115"/>
    </row>
    <row r="7" spans="1:26" ht="17.25" customHeight="1" x14ac:dyDescent="0.35">
      <c r="A7" s="75" t="s">
        <v>29</v>
      </c>
      <c r="B7" s="136"/>
      <c r="C7" s="175" t="s">
        <v>270</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289</v>
      </c>
      <c r="E12" s="266" t="s">
        <v>281</v>
      </c>
      <c r="F12" s="260">
        <f ca="1">COUNTIFS(INDIRECT("RAG!$C$"&amp;$V12&amp;":$BB$"&amp;$V12),F$11,RAG!$C$3:$BB$3,$B12)</f>
        <v>3</v>
      </c>
      <c r="G12" s="279">
        <f ca="1">COUNTIFS(INDIRECT("RAG!$C$"&amp;$V12&amp;":$BB$"&amp;$V12),G$11,RAG!$C$3:$BB$3,$B12)</f>
        <v>0</v>
      </c>
      <c r="H12" s="279">
        <f ca="1">COUNTIFS(INDIRECT("RAG!$C$"&amp;$V12&amp;":$BB$"&amp;$V12),H$11,RAG!$C$3:$BB$3,$B12)</f>
        <v>0</v>
      </c>
      <c r="I12" s="283" t="s">
        <v>282</v>
      </c>
      <c r="J12" s="283" t="s">
        <v>335</v>
      </c>
      <c r="K12" s="283" t="s">
        <v>299</v>
      </c>
      <c r="L12" s="283" t="s">
        <v>285</v>
      </c>
      <c r="M12" s="283" t="s">
        <v>286</v>
      </c>
      <c r="N12" s="256" t="s">
        <v>264</v>
      </c>
      <c r="O12" s="246" t="s">
        <v>583</v>
      </c>
      <c r="P12" s="277" t="s">
        <v>289</v>
      </c>
      <c r="Q12" s="234" t="s">
        <v>736</v>
      </c>
      <c r="R12" s="249"/>
      <c r="S12" s="293"/>
      <c r="V12" s="237">
        <f>MATCH(C1, RAG!$B$1:B$56, 0)</f>
        <v>44</v>
      </c>
      <c r="Z12" t="str">
        <f>IF(R12&gt;0,B12&amp;":"&amp;R12&amp;"
","")</f>
        <v/>
      </c>
    </row>
    <row r="13" spans="1:26" x14ac:dyDescent="0.35">
      <c r="A13" s="197"/>
      <c r="B13" s="288"/>
      <c r="C13" s="108" t="s">
        <v>288</v>
      </c>
      <c r="D13" s="108" t="s">
        <v>289</v>
      </c>
      <c r="E13" s="266"/>
      <c r="F13" s="260"/>
      <c r="G13" s="260"/>
      <c r="H13" s="260"/>
      <c r="I13" s="284"/>
      <c r="J13" s="284"/>
      <c r="K13" s="284"/>
      <c r="L13" s="284"/>
      <c r="M13" s="284"/>
      <c r="N13" s="282"/>
      <c r="O13" s="187"/>
      <c r="P13" s="278"/>
      <c r="Q13" s="235"/>
      <c r="R13" s="250"/>
      <c r="S13" s="293"/>
      <c r="V13" s="238"/>
    </row>
    <row r="14" spans="1:26" x14ac:dyDescent="0.35">
      <c r="A14" s="197"/>
      <c r="B14" s="288"/>
      <c r="C14" s="108" t="s">
        <v>290</v>
      </c>
      <c r="D14" s="108" t="s">
        <v>289</v>
      </c>
      <c r="E14" s="266"/>
      <c r="F14" s="260"/>
      <c r="G14" s="260"/>
      <c r="H14" s="260"/>
      <c r="I14" s="284"/>
      <c r="J14" s="284"/>
      <c r="K14" s="284"/>
      <c r="L14" s="284"/>
      <c r="M14" s="284"/>
      <c r="N14" s="282"/>
      <c r="O14" s="187"/>
      <c r="P14" s="278"/>
      <c r="Q14" s="235"/>
      <c r="R14" s="250"/>
      <c r="S14" s="293"/>
      <c r="V14" s="238"/>
    </row>
    <row r="15" spans="1:26" x14ac:dyDescent="0.35">
      <c r="A15" s="197"/>
      <c r="B15" s="288"/>
      <c r="C15" s="108" t="s">
        <v>291</v>
      </c>
      <c r="D15" s="108" t="s">
        <v>289</v>
      </c>
      <c r="E15" s="266"/>
      <c r="F15" s="260"/>
      <c r="G15" s="260"/>
      <c r="H15" s="260"/>
      <c r="I15" s="284"/>
      <c r="J15" s="284"/>
      <c r="K15" s="284"/>
      <c r="L15" s="284"/>
      <c r="M15" s="284"/>
      <c r="N15" s="282"/>
      <c r="O15" s="187"/>
      <c r="P15" s="278"/>
      <c r="Q15" s="235"/>
      <c r="R15" s="250"/>
      <c r="S15" s="293"/>
      <c r="V15" s="238"/>
    </row>
    <row r="16" spans="1:26" ht="14.5" customHeight="1" x14ac:dyDescent="0.35">
      <c r="A16" s="197"/>
      <c r="B16" s="288"/>
      <c r="C16" s="108" t="s">
        <v>292</v>
      </c>
      <c r="D16" s="108" t="s">
        <v>281</v>
      </c>
      <c r="E16" s="266"/>
      <c r="F16" s="260"/>
      <c r="G16" s="260"/>
      <c r="H16" s="260"/>
      <c r="I16" s="284"/>
      <c r="J16" s="284"/>
      <c r="K16" s="284"/>
      <c r="L16" s="284"/>
      <c r="M16" s="284"/>
      <c r="N16" s="282"/>
      <c r="O16" s="187"/>
      <c r="P16" s="278"/>
      <c r="Q16" s="235"/>
      <c r="R16" s="250"/>
      <c r="S16" s="293"/>
      <c r="V16" s="238"/>
    </row>
    <row r="17" spans="1:26" x14ac:dyDescent="0.35">
      <c r="A17" s="197"/>
      <c r="B17" s="288"/>
      <c r="C17" s="108" t="s">
        <v>293</v>
      </c>
      <c r="D17" s="108" t="s">
        <v>281</v>
      </c>
      <c r="E17" s="266"/>
      <c r="F17" s="260"/>
      <c r="G17" s="260"/>
      <c r="H17" s="260"/>
      <c r="I17" s="284"/>
      <c r="J17" s="284"/>
      <c r="K17" s="284"/>
      <c r="L17" s="284"/>
      <c r="M17" s="284"/>
      <c r="N17" s="282"/>
      <c r="O17" s="187"/>
      <c r="P17" s="278"/>
      <c r="Q17" s="235"/>
      <c r="R17" s="250"/>
      <c r="S17" s="293"/>
      <c r="V17" s="238"/>
    </row>
    <row r="18" spans="1:26" ht="14.5" customHeight="1" x14ac:dyDescent="0.35">
      <c r="A18" s="197"/>
      <c r="B18" s="288"/>
      <c r="C18" s="108" t="s">
        <v>294</v>
      </c>
      <c r="D18" s="108" t="s">
        <v>281</v>
      </c>
      <c r="E18" s="266"/>
      <c r="F18" s="260"/>
      <c r="G18" s="260"/>
      <c r="H18" s="260"/>
      <c r="I18" s="284"/>
      <c r="J18" s="284"/>
      <c r="K18" s="284"/>
      <c r="L18" s="284"/>
      <c r="M18" s="284"/>
      <c r="N18" s="282"/>
      <c r="O18" s="187"/>
      <c r="P18" s="278"/>
      <c r="Q18" s="235"/>
      <c r="R18" s="250"/>
      <c r="S18" s="293"/>
      <c r="V18" s="238"/>
    </row>
    <row r="19" spans="1:26" x14ac:dyDescent="0.35">
      <c r="A19" s="197"/>
      <c r="B19" s="288"/>
      <c r="C19" s="108" t="s">
        <v>295</v>
      </c>
      <c r="D19" s="108" t="s">
        <v>289</v>
      </c>
      <c r="E19" s="266"/>
      <c r="F19" s="260"/>
      <c r="G19" s="260"/>
      <c r="H19" s="260"/>
      <c r="I19" s="284"/>
      <c r="J19" s="284"/>
      <c r="K19" s="284"/>
      <c r="L19" s="284"/>
      <c r="M19" s="284"/>
      <c r="N19" s="282"/>
      <c r="O19" s="187"/>
      <c r="P19" s="278"/>
      <c r="Q19" s="235"/>
      <c r="R19" s="250"/>
      <c r="S19" s="293"/>
      <c r="V19" s="238"/>
    </row>
    <row r="20" spans="1:26" ht="29" x14ac:dyDescent="0.35">
      <c r="A20" s="197"/>
      <c r="B20" s="288"/>
      <c r="C20" s="108" t="s">
        <v>296</v>
      </c>
      <c r="D20" s="108" t="s">
        <v>289</v>
      </c>
      <c r="E20" s="266"/>
      <c r="F20" s="260"/>
      <c r="G20" s="260"/>
      <c r="H20" s="260"/>
      <c r="I20" s="284"/>
      <c r="J20" s="284"/>
      <c r="K20" s="284"/>
      <c r="L20" s="284"/>
      <c r="M20" s="284"/>
      <c r="N20" s="282"/>
      <c r="O20" s="187"/>
      <c r="P20" s="278"/>
      <c r="Q20" s="235"/>
      <c r="R20" s="250"/>
      <c r="S20" s="293"/>
      <c r="V20" s="238"/>
    </row>
    <row r="21" spans="1:26" ht="15" thickBot="1" x14ac:dyDescent="0.4">
      <c r="A21" s="198"/>
      <c r="B21" s="289"/>
      <c r="C21" s="121" t="s">
        <v>297</v>
      </c>
      <c r="D21" s="108" t="s">
        <v>289</v>
      </c>
      <c r="E21" s="267"/>
      <c r="F21" s="261"/>
      <c r="G21" s="261"/>
      <c r="H21" s="261"/>
      <c r="I21" s="285"/>
      <c r="J21" s="285"/>
      <c r="K21" s="285"/>
      <c r="L21" s="285"/>
      <c r="M21" s="285"/>
      <c r="N21" s="281"/>
      <c r="O21" s="247"/>
      <c r="P21" s="279"/>
      <c r="Q21" s="258"/>
      <c r="R21" s="251"/>
      <c r="S21" s="293"/>
      <c r="V21" s="252"/>
    </row>
    <row r="22" spans="1:26" ht="39" customHeight="1" x14ac:dyDescent="0.35">
      <c r="A22" s="199" t="s">
        <v>71</v>
      </c>
      <c r="B22" s="240" t="s">
        <v>96</v>
      </c>
      <c r="C22" s="119" t="s">
        <v>298</v>
      </c>
      <c r="D22" s="119" t="s">
        <v>281</v>
      </c>
      <c r="E22" s="265" t="s">
        <v>281</v>
      </c>
      <c r="F22" s="259">
        <f ca="1">COUNTIFS(INDIRECT("RAG!$C$"&amp;$V12&amp;":$BB$"&amp;$V12),F$11,RAG!$C$3:$BB$3,$B22)</f>
        <v>0</v>
      </c>
      <c r="G22" s="259">
        <f ca="1">COUNTIFS(INDIRECT("RAG!$C$"&amp;$V12&amp;":$BB$"&amp;$V12),G$11,RAG!$C$3:$BB$3,$B22)</f>
        <v>2</v>
      </c>
      <c r="H22" s="259">
        <f ca="1">COUNTIFS(INDIRECT("RAG!$C$"&amp;$V12&amp;":$BB$"&amp;$V12),H$11,RAG!$C$3:$BB$3,$B22)</f>
        <v>0</v>
      </c>
      <c r="I22" s="283" t="s">
        <v>282</v>
      </c>
      <c r="J22" s="280" t="s">
        <v>335</v>
      </c>
      <c r="K22" s="280" t="s">
        <v>299</v>
      </c>
      <c r="L22" s="280" t="s">
        <v>285</v>
      </c>
      <c r="M22" s="280" t="s">
        <v>286</v>
      </c>
      <c r="N22" s="243" t="s">
        <v>261</v>
      </c>
      <c r="O22" s="246" t="s">
        <v>509</v>
      </c>
      <c r="P22" s="277" t="s">
        <v>289</v>
      </c>
      <c r="Q22" s="249"/>
      <c r="R22" s="249"/>
      <c r="S22" s="293"/>
      <c r="V22" s="237"/>
      <c r="Z22" t="str">
        <f>IF(R22&gt;0,B22&amp;":"&amp;R22&amp;"
","")</f>
        <v/>
      </c>
    </row>
    <row r="23" spans="1:26" ht="50.25" customHeight="1" thickBot="1" x14ac:dyDescent="0.4">
      <c r="A23" s="200"/>
      <c r="B23" s="242"/>
      <c r="C23" s="121" t="s">
        <v>301</v>
      </c>
      <c r="D23" s="108" t="s">
        <v>289</v>
      </c>
      <c r="E23" s="267"/>
      <c r="F23" s="261"/>
      <c r="G23" s="261"/>
      <c r="H23" s="261"/>
      <c r="I23" s="284"/>
      <c r="J23" s="281"/>
      <c r="K23" s="281"/>
      <c r="L23" s="281"/>
      <c r="M23" s="281"/>
      <c r="N23" s="256"/>
      <c r="O23" s="247"/>
      <c r="P23" s="279"/>
      <c r="Q23" s="251"/>
      <c r="R23" s="251"/>
      <c r="S23" s="293"/>
      <c r="V23" s="252"/>
    </row>
    <row r="24" spans="1:26" ht="72.5" x14ac:dyDescent="0.35">
      <c r="A24" s="196" t="s">
        <v>72</v>
      </c>
      <c r="B24" s="240" t="s">
        <v>97</v>
      </c>
      <c r="C24" s="122" t="s">
        <v>302</v>
      </c>
      <c r="D24" s="119" t="s">
        <v>281</v>
      </c>
      <c r="E24" s="253" t="s">
        <v>281</v>
      </c>
      <c r="F24" s="240">
        <f ca="1">COUNTIFS(INDIRECT("RAG!$C$"&amp;$V12&amp;":$BB$"&amp;$V12),F$11,RAG!$C$3:$BB$3,$B24)</f>
        <v>0</v>
      </c>
      <c r="G24" s="240">
        <f ca="1">COUNTIFS(INDIRECT("RAG!$C$"&amp;$V12&amp;":$BB$"&amp;$V12),G$11,RAG!$C$3:$BB$3,$B24)</f>
        <v>1</v>
      </c>
      <c r="H24" s="240">
        <f ca="1">COUNTIFS(INDIRECT("RAG!$C$"&amp;$V12&amp;":$BB$"&amp;$V12),H$11,RAG!$C$3:$BB$3,$B24)</f>
        <v>5</v>
      </c>
      <c r="I24" s="280" t="s">
        <v>282</v>
      </c>
      <c r="J24" s="280" t="s">
        <v>335</v>
      </c>
      <c r="K24" s="280" t="s">
        <v>284</v>
      </c>
      <c r="L24" s="280" t="s">
        <v>285</v>
      </c>
      <c r="M24" s="280" t="s">
        <v>286</v>
      </c>
      <c r="N24" s="243" t="s">
        <v>261</v>
      </c>
      <c r="O24" s="246" t="s">
        <v>717</v>
      </c>
      <c r="P24" s="277" t="s">
        <v>289</v>
      </c>
      <c r="Q24" s="249"/>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82"/>
      <c r="J25" s="282"/>
      <c r="K25" s="282"/>
      <c r="L25" s="282"/>
      <c r="M25" s="282"/>
      <c r="N25" s="244"/>
      <c r="O25" s="187"/>
      <c r="P25" s="278"/>
      <c r="Q25" s="250"/>
      <c r="R25" s="235"/>
      <c r="S25" s="293"/>
      <c r="V25" s="238"/>
    </row>
    <row r="26" spans="1:26" x14ac:dyDescent="0.35">
      <c r="A26" s="197"/>
      <c r="B26" s="241"/>
      <c r="C26" s="81" t="s">
        <v>304</v>
      </c>
      <c r="D26" s="108" t="s">
        <v>281</v>
      </c>
      <c r="E26" s="254"/>
      <c r="F26" s="241"/>
      <c r="G26" s="241"/>
      <c r="H26" s="241"/>
      <c r="I26" s="282"/>
      <c r="J26" s="282"/>
      <c r="K26" s="282"/>
      <c r="L26" s="282"/>
      <c r="M26" s="282"/>
      <c r="N26" s="244"/>
      <c r="O26" s="187"/>
      <c r="P26" s="278"/>
      <c r="Q26" s="250"/>
      <c r="R26" s="235"/>
      <c r="S26" s="293"/>
      <c r="V26" s="238"/>
    </row>
    <row r="27" spans="1:26" x14ac:dyDescent="0.35">
      <c r="A27" s="197"/>
      <c r="B27" s="241"/>
      <c r="C27" s="81" t="s">
        <v>305</v>
      </c>
      <c r="D27" s="108" t="s">
        <v>289</v>
      </c>
      <c r="E27" s="254"/>
      <c r="F27" s="241"/>
      <c r="G27" s="241"/>
      <c r="H27" s="241"/>
      <c r="I27" s="282"/>
      <c r="J27" s="282"/>
      <c r="K27" s="282"/>
      <c r="L27" s="282"/>
      <c r="M27" s="282"/>
      <c r="N27" s="244"/>
      <c r="O27" s="187"/>
      <c r="P27" s="278"/>
      <c r="Q27" s="250"/>
      <c r="R27" s="235"/>
      <c r="S27" s="293"/>
      <c r="V27" s="238"/>
    </row>
    <row r="28" spans="1:26" x14ac:dyDescent="0.35">
      <c r="A28" s="197"/>
      <c r="B28" s="241"/>
      <c r="C28" s="81" t="s">
        <v>306</v>
      </c>
      <c r="D28" s="108" t="s">
        <v>289</v>
      </c>
      <c r="E28" s="254"/>
      <c r="F28" s="241"/>
      <c r="G28" s="241"/>
      <c r="H28" s="241"/>
      <c r="I28" s="282"/>
      <c r="J28" s="282"/>
      <c r="K28" s="282"/>
      <c r="L28" s="282"/>
      <c r="M28" s="282"/>
      <c r="N28" s="244"/>
      <c r="O28" s="187"/>
      <c r="P28" s="278"/>
      <c r="Q28" s="250"/>
      <c r="R28" s="235"/>
      <c r="S28" s="293"/>
      <c r="V28" s="238"/>
    </row>
    <row r="29" spans="1:26" ht="29" x14ac:dyDescent="0.35">
      <c r="A29" s="197"/>
      <c r="B29" s="241"/>
      <c r="C29" s="81" t="s">
        <v>307</v>
      </c>
      <c r="D29" s="108" t="s">
        <v>289</v>
      </c>
      <c r="E29" s="254"/>
      <c r="F29" s="241"/>
      <c r="G29" s="241"/>
      <c r="H29" s="241"/>
      <c r="I29" s="282"/>
      <c r="J29" s="282"/>
      <c r="K29" s="282"/>
      <c r="L29" s="282"/>
      <c r="M29" s="282"/>
      <c r="N29" s="244"/>
      <c r="O29" s="187"/>
      <c r="P29" s="278"/>
      <c r="Q29" s="250"/>
      <c r="R29" s="235"/>
      <c r="S29" s="293"/>
      <c r="V29" s="238"/>
    </row>
    <row r="30" spans="1:26" x14ac:dyDescent="0.35">
      <c r="A30" s="197"/>
      <c r="B30" s="241"/>
      <c r="C30" s="81" t="s">
        <v>308</v>
      </c>
      <c r="D30" s="108" t="s">
        <v>289</v>
      </c>
      <c r="E30" s="254"/>
      <c r="F30" s="241"/>
      <c r="G30" s="241"/>
      <c r="H30" s="241"/>
      <c r="I30" s="282"/>
      <c r="J30" s="282"/>
      <c r="K30" s="282"/>
      <c r="L30" s="282"/>
      <c r="M30" s="282"/>
      <c r="N30" s="244"/>
      <c r="O30" s="187"/>
      <c r="P30" s="278"/>
      <c r="Q30" s="250"/>
      <c r="R30" s="235"/>
      <c r="S30" s="293"/>
      <c r="V30" s="238"/>
    </row>
    <row r="31" spans="1:26" ht="29.5" thickBot="1" x14ac:dyDescent="0.4">
      <c r="A31" s="198"/>
      <c r="B31" s="242"/>
      <c r="C31" s="123" t="s">
        <v>309</v>
      </c>
      <c r="D31" s="108" t="s">
        <v>289</v>
      </c>
      <c r="E31" s="255"/>
      <c r="F31" s="242"/>
      <c r="G31" s="242"/>
      <c r="H31" s="242"/>
      <c r="I31" s="281"/>
      <c r="J31" s="281"/>
      <c r="K31" s="281"/>
      <c r="L31" s="281"/>
      <c r="M31" s="281"/>
      <c r="N31" s="256"/>
      <c r="O31" s="247"/>
      <c r="P31" s="279"/>
      <c r="Q31" s="251"/>
      <c r="R31" s="258"/>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1</v>
      </c>
      <c r="H32" s="240">
        <f ca="1">COUNTIFS(INDIRECT("RAG!$C$"&amp;$V12&amp;":$BB$"&amp;$V12),H$11,RAG!$C$3:$BB$3,$B32)</f>
        <v>3</v>
      </c>
      <c r="I32" s="243" t="s">
        <v>282</v>
      </c>
      <c r="J32" s="243" t="s">
        <v>335</v>
      </c>
      <c r="K32" s="243" t="s">
        <v>284</v>
      </c>
      <c r="L32" s="243" t="s">
        <v>285</v>
      </c>
      <c r="M32" s="243" t="s">
        <v>286</v>
      </c>
      <c r="N32" s="243" t="s">
        <v>261</v>
      </c>
      <c r="O32" s="246" t="s">
        <v>400</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44"/>
      <c r="J33" s="244"/>
      <c r="K33" s="244"/>
      <c r="L33" s="244"/>
      <c r="M33" s="244"/>
      <c r="N33" s="244"/>
      <c r="O33" s="187"/>
      <c r="P33" s="278"/>
      <c r="Q33" s="235"/>
      <c r="R33" s="235"/>
      <c r="S33" s="293"/>
      <c r="V33" s="238"/>
    </row>
    <row r="34" spans="1:26" x14ac:dyDescent="0.35">
      <c r="A34" s="197"/>
      <c r="B34" s="241"/>
      <c r="C34" s="125" t="s">
        <v>314</v>
      </c>
      <c r="D34" s="108" t="s">
        <v>281</v>
      </c>
      <c r="E34" s="254"/>
      <c r="F34" s="241"/>
      <c r="G34" s="241"/>
      <c r="H34" s="241"/>
      <c r="I34" s="244"/>
      <c r="J34" s="244"/>
      <c r="K34" s="244"/>
      <c r="L34" s="244"/>
      <c r="M34" s="244"/>
      <c r="N34" s="244"/>
      <c r="O34" s="187"/>
      <c r="P34" s="278"/>
      <c r="Q34" s="235"/>
      <c r="R34" s="235"/>
      <c r="S34" s="293"/>
      <c r="V34" s="238"/>
    </row>
    <row r="35" spans="1:26" ht="30" customHeight="1" x14ac:dyDescent="0.35">
      <c r="A35" s="197"/>
      <c r="B35" s="241"/>
      <c r="C35" s="125" t="s">
        <v>315</v>
      </c>
      <c r="D35" s="108" t="s">
        <v>289</v>
      </c>
      <c r="E35" s="254"/>
      <c r="F35" s="241"/>
      <c r="G35" s="241"/>
      <c r="H35" s="241"/>
      <c r="I35" s="244"/>
      <c r="J35" s="244"/>
      <c r="K35" s="244"/>
      <c r="L35" s="244"/>
      <c r="M35" s="244"/>
      <c r="N35" s="244"/>
      <c r="O35" s="187"/>
      <c r="P35" s="278"/>
      <c r="Q35" s="235"/>
      <c r="R35" s="235"/>
      <c r="S35" s="293"/>
      <c r="V35" s="238"/>
    </row>
    <row r="36" spans="1:26" x14ac:dyDescent="0.35">
      <c r="A36" s="197"/>
      <c r="B36" s="241"/>
      <c r="C36" s="125" t="s">
        <v>316</v>
      </c>
      <c r="D36" s="108" t="s">
        <v>281</v>
      </c>
      <c r="E36" s="254"/>
      <c r="F36" s="241"/>
      <c r="G36" s="241"/>
      <c r="H36" s="241"/>
      <c r="I36" s="244"/>
      <c r="J36" s="244"/>
      <c r="K36" s="244"/>
      <c r="L36" s="244"/>
      <c r="M36" s="244"/>
      <c r="N36" s="244"/>
      <c r="O36" s="187"/>
      <c r="P36" s="278"/>
      <c r="Q36" s="235"/>
      <c r="R36" s="235"/>
      <c r="S36" s="293"/>
      <c r="V36" s="238"/>
    </row>
    <row r="37" spans="1:26" x14ac:dyDescent="0.35">
      <c r="A37" s="197"/>
      <c r="B37" s="241"/>
      <c r="C37" s="125" t="s">
        <v>317</v>
      </c>
      <c r="D37" s="108" t="s">
        <v>289</v>
      </c>
      <c r="E37" s="254"/>
      <c r="F37" s="241"/>
      <c r="G37" s="241"/>
      <c r="H37" s="241"/>
      <c r="I37" s="244"/>
      <c r="J37" s="244"/>
      <c r="K37" s="244"/>
      <c r="L37" s="244"/>
      <c r="M37" s="244"/>
      <c r="N37" s="244"/>
      <c r="O37" s="187"/>
      <c r="P37" s="278"/>
      <c r="Q37" s="235"/>
      <c r="R37" s="235"/>
      <c r="S37" s="293"/>
      <c r="V37" s="238"/>
    </row>
    <row r="38" spans="1:26" x14ac:dyDescent="0.35">
      <c r="A38" s="197"/>
      <c r="B38" s="241"/>
      <c r="C38" s="125" t="s">
        <v>318</v>
      </c>
      <c r="D38" s="108" t="s">
        <v>289</v>
      </c>
      <c r="E38" s="254"/>
      <c r="F38" s="241"/>
      <c r="G38" s="241"/>
      <c r="H38" s="241"/>
      <c r="I38" s="244"/>
      <c r="J38" s="244"/>
      <c r="K38" s="244"/>
      <c r="L38" s="244"/>
      <c r="M38" s="244"/>
      <c r="N38" s="244"/>
      <c r="O38" s="187"/>
      <c r="P38" s="278"/>
      <c r="Q38" s="235"/>
      <c r="R38" s="235"/>
      <c r="S38" s="293"/>
      <c r="V38" s="238"/>
    </row>
    <row r="39" spans="1:26" ht="15" thickBot="1" x14ac:dyDescent="0.4">
      <c r="A39" s="198"/>
      <c r="B39" s="242"/>
      <c r="C39" s="126" t="s">
        <v>319</v>
      </c>
      <c r="D39" s="108" t="s">
        <v>289</v>
      </c>
      <c r="E39" s="255"/>
      <c r="F39" s="242"/>
      <c r="G39" s="242"/>
      <c r="H39" s="242"/>
      <c r="I39" s="256"/>
      <c r="J39" s="256"/>
      <c r="K39" s="256"/>
      <c r="L39" s="256"/>
      <c r="M39" s="256"/>
      <c r="N39" s="256"/>
      <c r="O39" s="247"/>
      <c r="P39" s="279"/>
      <c r="Q39" s="258"/>
      <c r="R39" s="258"/>
      <c r="S39" s="293"/>
      <c r="V39" s="252"/>
    </row>
    <row r="40" spans="1:26" ht="15" customHeight="1" x14ac:dyDescent="0.35">
      <c r="A40" s="196" t="s">
        <v>77</v>
      </c>
      <c r="B40" s="240" t="s">
        <v>99</v>
      </c>
      <c r="C40" s="122" t="s">
        <v>320</v>
      </c>
      <c r="D40" s="119" t="s">
        <v>281</v>
      </c>
      <c r="E40" s="253" t="s">
        <v>281</v>
      </c>
      <c r="F40" s="240">
        <f ca="1">COUNTIFS(INDIRECT("RAG!$C$"&amp;$V12&amp;":$BB$"&amp;$V12),F$11,RAG!$C$3:$BB$3,$B40)</f>
        <v>0</v>
      </c>
      <c r="G40" s="240">
        <f ca="1">COUNTIFS(INDIRECT("RAG!$C$"&amp;$V12&amp;":$BB$"&amp;$V12),G$11,RAG!$C$3:$BB$3,$B40)</f>
        <v>1</v>
      </c>
      <c r="H40" s="240">
        <f ca="1">COUNTIFS(INDIRECT("RAG!$C$"&amp;$V12&amp;":$BB$"&amp;$V12),H$11,RAG!$C$3:$BB$3,$B40)</f>
        <v>1</v>
      </c>
      <c r="I40" s="243" t="s">
        <v>282</v>
      </c>
      <c r="J40" s="243" t="s">
        <v>335</v>
      </c>
      <c r="K40" s="243" t="s">
        <v>321</v>
      </c>
      <c r="L40" s="243" t="s">
        <v>285</v>
      </c>
      <c r="M40" s="243" t="s">
        <v>286</v>
      </c>
      <c r="N40" s="243" t="s">
        <v>261</v>
      </c>
      <c r="O40" s="246" t="s">
        <v>848</v>
      </c>
      <c r="P40" s="231" t="s">
        <v>281</v>
      </c>
      <c r="Q40" s="234"/>
      <c r="R40" s="234" t="s">
        <v>757</v>
      </c>
      <c r="S40" s="293"/>
      <c r="V40" s="237"/>
      <c r="Z40" t="str">
        <f>IF(R40&gt;0,B40&amp;":"&amp;R40&amp;"
","")</f>
        <v xml:space="preserve">IIA5:Local Plan Policy HO5 Genuinely Affordable Housing requires sites over 10 units to provide 35-50% affordable housing, where possible.
</v>
      </c>
    </row>
    <row r="41" spans="1:26" ht="29" x14ac:dyDescent="0.35">
      <c r="A41" s="197"/>
      <c r="B41" s="241"/>
      <c r="C41" s="81" t="s">
        <v>322</v>
      </c>
      <c r="D41" s="108" t="s">
        <v>289</v>
      </c>
      <c r="E41" s="254"/>
      <c r="F41" s="241"/>
      <c r="G41" s="241"/>
      <c r="H41" s="241"/>
      <c r="I41" s="244"/>
      <c r="J41" s="244"/>
      <c r="K41" s="244"/>
      <c r="L41" s="244"/>
      <c r="M41" s="244"/>
      <c r="N41" s="244"/>
      <c r="O41" s="187"/>
      <c r="P41" s="232"/>
      <c r="Q41" s="235"/>
      <c r="R41" s="235"/>
      <c r="S41" s="293"/>
      <c r="V41" s="238"/>
    </row>
    <row r="42" spans="1:26" x14ac:dyDescent="0.35">
      <c r="A42" s="197"/>
      <c r="B42" s="241"/>
      <c r="C42" s="81" t="s">
        <v>323</v>
      </c>
      <c r="D42" s="108" t="s">
        <v>281</v>
      </c>
      <c r="E42" s="254"/>
      <c r="F42" s="241"/>
      <c r="G42" s="241"/>
      <c r="H42" s="241"/>
      <c r="I42" s="244"/>
      <c r="J42" s="244"/>
      <c r="K42" s="244"/>
      <c r="L42" s="244"/>
      <c r="M42" s="244"/>
      <c r="N42" s="244"/>
      <c r="O42" s="187"/>
      <c r="P42" s="232"/>
      <c r="Q42" s="235"/>
      <c r="R42" s="235"/>
      <c r="S42" s="293"/>
      <c r="V42" s="238"/>
    </row>
    <row r="43" spans="1:26" ht="29" x14ac:dyDescent="0.35">
      <c r="A43" s="197"/>
      <c r="B43" s="241"/>
      <c r="C43" s="81" t="s">
        <v>324</v>
      </c>
      <c r="D43" s="108" t="s">
        <v>289</v>
      </c>
      <c r="E43" s="254"/>
      <c r="F43" s="241"/>
      <c r="G43" s="241"/>
      <c r="H43" s="241"/>
      <c r="I43" s="244"/>
      <c r="J43" s="244"/>
      <c r="K43" s="244"/>
      <c r="L43" s="244"/>
      <c r="M43" s="244"/>
      <c r="N43" s="244"/>
      <c r="O43" s="187"/>
      <c r="P43" s="232"/>
      <c r="Q43" s="235"/>
      <c r="R43" s="235"/>
      <c r="S43" s="293"/>
      <c r="V43" s="238"/>
    </row>
    <row r="44" spans="1:26" ht="43.5" x14ac:dyDescent="0.35">
      <c r="A44" s="197"/>
      <c r="B44" s="241"/>
      <c r="C44" s="81" t="s">
        <v>325</v>
      </c>
      <c r="D44" s="108" t="s">
        <v>289</v>
      </c>
      <c r="E44" s="254"/>
      <c r="F44" s="241"/>
      <c r="G44" s="241"/>
      <c r="H44" s="241"/>
      <c r="I44" s="244"/>
      <c r="J44" s="244"/>
      <c r="K44" s="244"/>
      <c r="L44" s="244"/>
      <c r="M44" s="244"/>
      <c r="N44" s="244"/>
      <c r="O44" s="187"/>
      <c r="P44" s="232"/>
      <c r="Q44" s="235"/>
      <c r="R44" s="235"/>
      <c r="S44" s="293"/>
      <c r="V44" s="238"/>
    </row>
    <row r="45" spans="1:26" ht="29.5" thickBot="1" x14ac:dyDescent="0.4">
      <c r="A45" s="198"/>
      <c r="B45" s="242"/>
      <c r="C45" s="123" t="s">
        <v>326</v>
      </c>
      <c r="D45" s="108" t="s">
        <v>289</v>
      </c>
      <c r="E45" s="255"/>
      <c r="F45" s="242"/>
      <c r="G45" s="242"/>
      <c r="H45" s="242"/>
      <c r="I45" s="256"/>
      <c r="J45" s="256"/>
      <c r="K45" s="256"/>
      <c r="L45" s="256"/>
      <c r="M45" s="256"/>
      <c r="N45" s="256"/>
      <c r="O45" s="247"/>
      <c r="P45" s="248"/>
      <c r="Q45" s="258"/>
      <c r="R45" s="258"/>
      <c r="S45" s="293"/>
      <c r="V45" s="252"/>
    </row>
    <row r="46" spans="1:26" ht="29" x14ac:dyDescent="0.35">
      <c r="A46" s="196" t="s">
        <v>80</v>
      </c>
      <c r="B46" s="240" t="s">
        <v>100</v>
      </c>
      <c r="C46" s="122" t="s">
        <v>327</v>
      </c>
      <c r="D46" s="119" t="s">
        <v>281</v>
      </c>
      <c r="E46" s="253" t="s">
        <v>281</v>
      </c>
      <c r="F46" s="240">
        <f ca="1">COUNTIFS(INDIRECT("RAG!$C$"&amp;$V12&amp;":$BB$"&amp;$V12),F$11,RAG!$C$3:$BB$3,$B46)</f>
        <v>0</v>
      </c>
      <c r="G46" s="240">
        <f ca="1">COUNTIFS(INDIRECT("RAG!$C$"&amp;$V12&amp;":$BB$"&amp;$V12),G$11,RAG!$C$3:$BB$3,$B46)</f>
        <v>2</v>
      </c>
      <c r="H46" s="240">
        <f ca="1">COUNTIFS(INDIRECT("RAG!$C$"&amp;$V12&amp;":$BB$"&amp;$V12),H$11,RAG!$C$3:$BB$3,$B46)</f>
        <v>5</v>
      </c>
      <c r="I46" s="243" t="s">
        <v>282</v>
      </c>
      <c r="J46" s="243" t="s">
        <v>335</v>
      </c>
      <c r="K46" s="243" t="s">
        <v>284</v>
      </c>
      <c r="L46" s="243" t="s">
        <v>285</v>
      </c>
      <c r="M46" s="243" t="s">
        <v>286</v>
      </c>
      <c r="N46" s="243" t="s">
        <v>261</v>
      </c>
      <c r="O46" s="246" t="s">
        <v>558</v>
      </c>
      <c r="P46" s="277" t="s">
        <v>289</v>
      </c>
      <c r="Q46" s="234"/>
      <c r="R46" s="234" t="s">
        <v>312</v>
      </c>
      <c r="S46" s="293"/>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54"/>
      <c r="F47" s="241"/>
      <c r="G47" s="241"/>
      <c r="H47" s="241"/>
      <c r="I47" s="244"/>
      <c r="J47" s="244"/>
      <c r="K47" s="244"/>
      <c r="L47" s="244"/>
      <c r="M47" s="244"/>
      <c r="N47" s="244"/>
      <c r="O47" s="187"/>
      <c r="P47" s="278"/>
      <c r="Q47" s="235"/>
      <c r="R47" s="235"/>
      <c r="S47" s="293"/>
      <c r="V47" s="238"/>
    </row>
    <row r="48" spans="1:26" x14ac:dyDescent="0.35">
      <c r="A48" s="197"/>
      <c r="B48" s="241"/>
      <c r="C48" s="81" t="s">
        <v>329</v>
      </c>
      <c r="D48" s="108" t="s">
        <v>281</v>
      </c>
      <c r="E48" s="254"/>
      <c r="F48" s="241"/>
      <c r="G48" s="241"/>
      <c r="H48" s="241"/>
      <c r="I48" s="244"/>
      <c r="J48" s="244"/>
      <c r="K48" s="244"/>
      <c r="L48" s="244"/>
      <c r="M48" s="244"/>
      <c r="N48" s="244"/>
      <c r="O48" s="187"/>
      <c r="P48" s="278"/>
      <c r="Q48" s="235"/>
      <c r="R48" s="235"/>
      <c r="S48" s="293"/>
      <c r="V48" s="238"/>
    </row>
    <row r="49" spans="1:26" ht="14.5" customHeight="1" x14ac:dyDescent="0.35">
      <c r="A49" s="197"/>
      <c r="B49" s="241"/>
      <c r="C49" s="81" t="s">
        <v>330</v>
      </c>
      <c r="D49" s="108" t="s">
        <v>289</v>
      </c>
      <c r="E49" s="254"/>
      <c r="F49" s="241"/>
      <c r="G49" s="241"/>
      <c r="H49" s="241"/>
      <c r="I49" s="244"/>
      <c r="J49" s="244"/>
      <c r="K49" s="244"/>
      <c r="L49" s="244"/>
      <c r="M49" s="244"/>
      <c r="N49" s="244"/>
      <c r="O49" s="187"/>
      <c r="P49" s="278"/>
      <c r="Q49" s="235"/>
      <c r="R49" s="235"/>
      <c r="S49" s="293"/>
      <c r="V49" s="238"/>
    </row>
    <row r="50" spans="1:26" ht="94.5" customHeight="1" thickBot="1" x14ac:dyDescent="0.4">
      <c r="A50" s="198"/>
      <c r="B50" s="242"/>
      <c r="C50" s="123" t="s">
        <v>331</v>
      </c>
      <c r="D50" s="108" t="s">
        <v>289</v>
      </c>
      <c r="E50" s="255"/>
      <c r="F50" s="242"/>
      <c r="G50" s="242"/>
      <c r="H50" s="242"/>
      <c r="I50" s="256"/>
      <c r="J50" s="256"/>
      <c r="K50" s="256"/>
      <c r="L50" s="256"/>
      <c r="M50" s="256"/>
      <c r="N50" s="256"/>
      <c r="O50" s="247"/>
      <c r="P50" s="279"/>
      <c r="Q50" s="258"/>
      <c r="R50" s="258"/>
      <c r="S50" s="293"/>
      <c r="V50" s="252"/>
    </row>
    <row r="51" spans="1:26" ht="43.5" customHeight="1" x14ac:dyDescent="0.35">
      <c r="A51" s="196" t="s">
        <v>81</v>
      </c>
      <c r="B51" s="240" t="s">
        <v>101</v>
      </c>
      <c r="C51" s="122" t="s">
        <v>332</v>
      </c>
      <c r="D51" s="119" t="s">
        <v>281</v>
      </c>
      <c r="E51" s="253" t="s">
        <v>281</v>
      </c>
      <c r="F51" s="240">
        <f ca="1">COUNTIFS(INDIRECT("RAG!$C$"&amp;$V12&amp;":$BB$"&amp;$V12),F$11,RAG!$C$3:$BB$3,$B51)</f>
        <v>1</v>
      </c>
      <c r="G51" s="240">
        <f ca="1">COUNTIFS(INDIRECT("RAG!$C$"&amp;$V12&amp;":$BB$"&amp;$V12),G$11,RAG!$C$3:$BB$3,$B51)</f>
        <v>0</v>
      </c>
      <c r="H51" s="240">
        <f ca="1">COUNTIFS(INDIRECT("RAG!$C$"&amp;$V12&amp;":$BB$"&amp;$V12),H$11,RAG!$C$3:$BB$3,$B51)</f>
        <v>3</v>
      </c>
      <c r="I51" s="280" t="s">
        <v>231</v>
      </c>
      <c r="J51" s="280" t="s">
        <v>231</v>
      </c>
      <c r="K51" s="280" t="s">
        <v>231</v>
      </c>
      <c r="L51" s="280" t="s">
        <v>231</v>
      </c>
      <c r="M51" s="280" t="s">
        <v>231</v>
      </c>
      <c r="N51" s="280" t="s">
        <v>262</v>
      </c>
      <c r="O51" s="262" t="s">
        <v>796</v>
      </c>
      <c r="P51" s="231" t="s">
        <v>289</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106" customHeight="1" thickBot="1" x14ac:dyDescent="0.4">
      <c r="A52" s="198"/>
      <c r="B52" s="242"/>
      <c r="C52" s="123" t="s">
        <v>333</v>
      </c>
      <c r="D52" s="108" t="s">
        <v>281</v>
      </c>
      <c r="E52" s="255"/>
      <c r="F52" s="242"/>
      <c r="G52" s="242"/>
      <c r="H52" s="242"/>
      <c r="I52" s="281"/>
      <c r="J52" s="281"/>
      <c r="K52" s="281"/>
      <c r="L52" s="281"/>
      <c r="M52" s="281"/>
      <c r="N52" s="281"/>
      <c r="O52" s="264"/>
      <c r="P52" s="248"/>
      <c r="Q52" s="258"/>
      <c r="R52" s="258"/>
      <c r="S52" s="293"/>
      <c r="V52" s="252"/>
    </row>
    <row r="53" spans="1:26" ht="29" x14ac:dyDescent="0.35">
      <c r="A53" s="196" t="s">
        <v>83</v>
      </c>
      <c r="B53" s="240" t="s">
        <v>102</v>
      </c>
      <c r="C53" s="119" t="s">
        <v>334</v>
      </c>
      <c r="D53" s="119" t="s">
        <v>289</v>
      </c>
      <c r="E53" s="265" t="s">
        <v>281</v>
      </c>
      <c r="F53" s="259">
        <f ca="1">COUNTIFS(INDIRECT("RAG!$C$"&amp;$V12&amp;":$BB$"&amp;$V12),F$11,RAG!$C$3:$BB$3,$B53)</f>
        <v>1</v>
      </c>
      <c r="G53" s="259">
        <f ca="1">COUNTIFS(INDIRECT("RAG!$C$"&amp;$V12&amp;":$BB$"&amp;$V12),G$11,RAG!$C$3:$BB$3,$B53)</f>
        <v>0</v>
      </c>
      <c r="H53" s="259">
        <f ca="1">COUNTIFS(INDIRECT("RAG!$C$"&amp;$V12&amp;":$BB$"&amp;$V12),H$11,RAG!$C$3:$BB$3,$B53)</f>
        <v>0</v>
      </c>
      <c r="I53" s="243" t="s">
        <v>282</v>
      </c>
      <c r="J53" s="243" t="s">
        <v>335</v>
      </c>
      <c r="K53" s="243" t="s">
        <v>284</v>
      </c>
      <c r="L53" s="243" t="s">
        <v>381</v>
      </c>
      <c r="M53" s="243" t="s">
        <v>286</v>
      </c>
      <c r="N53" s="243" t="s">
        <v>264</v>
      </c>
      <c r="O53" s="246" t="s">
        <v>531</v>
      </c>
      <c r="P53" s="231" t="s">
        <v>281</v>
      </c>
      <c r="Q53" s="234" t="s">
        <v>528</v>
      </c>
      <c r="R53" s="249"/>
      <c r="S53" s="293"/>
      <c r="V53" s="237"/>
      <c r="Z53" t="str">
        <f>IF(R53&gt;0,B53&amp;":"&amp;R53&amp;"
","")</f>
        <v/>
      </c>
    </row>
    <row r="54" spans="1:26" x14ac:dyDescent="0.35">
      <c r="A54" s="197"/>
      <c r="B54" s="241"/>
      <c r="C54" s="108" t="s">
        <v>336</v>
      </c>
      <c r="D54" s="108" t="s">
        <v>281</v>
      </c>
      <c r="E54" s="266"/>
      <c r="F54" s="260"/>
      <c r="G54" s="260"/>
      <c r="H54" s="260"/>
      <c r="I54" s="244"/>
      <c r="J54" s="244"/>
      <c r="K54" s="244"/>
      <c r="L54" s="244"/>
      <c r="M54" s="244"/>
      <c r="N54" s="244"/>
      <c r="O54" s="187"/>
      <c r="P54" s="232"/>
      <c r="Q54" s="235"/>
      <c r="R54" s="250"/>
      <c r="S54" s="293"/>
      <c r="V54" s="238"/>
    </row>
    <row r="55" spans="1:26" x14ac:dyDescent="0.35">
      <c r="A55" s="197"/>
      <c r="B55" s="241"/>
      <c r="C55" s="127" t="s">
        <v>337</v>
      </c>
      <c r="D55" s="108" t="s">
        <v>289</v>
      </c>
      <c r="E55" s="266"/>
      <c r="F55" s="260"/>
      <c r="G55" s="260"/>
      <c r="H55" s="260"/>
      <c r="I55" s="244"/>
      <c r="J55" s="244"/>
      <c r="K55" s="244"/>
      <c r="L55" s="244"/>
      <c r="M55" s="244"/>
      <c r="N55" s="244"/>
      <c r="O55" s="187"/>
      <c r="P55" s="232"/>
      <c r="Q55" s="235"/>
      <c r="R55" s="250"/>
      <c r="S55" s="293"/>
      <c r="V55" s="238"/>
    </row>
    <row r="56" spans="1:26" x14ac:dyDescent="0.35">
      <c r="A56" s="197"/>
      <c r="B56" s="241"/>
      <c r="C56" s="108" t="s">
        <v>338</v>
      </c>
      <c r="D56" s="108" t="s">
        <v>289</v>
      </c>
      <c r="E56" s="266"/>
      <c r="F56" s="260"/>
      <c r="G56" s="260"/>
      <c r="H56" s="260"/>
      <c r="I56" s="244"/>
      <c r="J56" s="244"/>
      <c r="K56" s="244"/>
      <c r="L56" s="244"/>
      <c r="M56" s="244"/>
      <c r="N56" s="244"/>
      <c r="O56" s="187"/>
      <c r="P56" s="232"/>
      <c r="Q56" s="235"/>
      <c r="R56" s="250"/>
      <c r="S56" s="293"/>
      <c r="V56" s="238"/>
    </row>
    <row r="57" spans="1:26" ht="112" customHeight="1" thickBot="1" x14ac:dyDescent="0.4">
      <c r="A57" s="198"/>
      <c r="B57" s="242"/>
      <c r="C57" s="121" t="s">
        <v>339</v>
      </c>
      <c r="D57" s="108" t="s">
        <v>281</v>
      </c>
      <c r="E57" s="267"/>
      <c r="F57" s="261"/>
      <c r="G57" s="261"/>
      <c r="H57" s="261"/>
      <c r="I57" s="256"/>
      <c r="J57" s="256"/>
      <c r="K57" s="256"/>
      <c r="L57" s="256"/>
      <c r="M57" s="256"/>
      <c r="N57" s="256"/>
      <c r="O57" s="247"/>
      <c r="P57" s="248"/>
      <c r="Q57" s="258"/>
      <c r="R57" s="251"/>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1</v>
      </c>
      <c r="H58" s="259">
        <f ca="1">COUNTIFS(INDIRECT("RAG!$C$"&amp;$V12&amp;":$BB$"&amp;$V12),H$11,RAG!$C$3:$BB$3,$B58)</f>
        <v>1</v>
      </c>
      <c r="I58" s="243" t="s">
        <v>282</v>
      </c>
      <c r="J58" s="243" t="s">
        <v>335</v>
      </c>
      <c r="K58" s="243" t="s">
        <v>284</v>
      </c>
      <c r="L58" s="243" t="s">
        <v>285</v>
      </c>
      <c r="M58" s="243" t="s">
        <v>286</v>
      </c>
      <c r="N58" s="243" t="s">
        <v>261</v>
      </c>
      <c r="O58" s="246" t="s">
        <v>849</v>
      </c>
      <c r="P58" s="231" t="s">
        <v>289</v>
      </c>
      <c r="Q58" s="249"/>
      <c r="R58" s="234" t="s">
        <v>524</v>
      </c>
      <c r="S58" s="293"/>
      <c r="V58" s="237"/>
      <c r="Z58" t="str">
        <f>IF(R58&gt;0,B58&amp;":"&amp;R58&amp;"
","")</f>
        <v xml:space="preserve">IIA9:Local Plan Policy CN4: Sustainable Drainage requires sites to incorporate natural flood risk solutions, such as SUDs.
</v>
      </c>
    </row>
    <row r="59" spans="1:26" ht="14.5" customHeight="1" x14ac:dyDescent="0.35">
      <c r="A59" s="197"/>
      <c r="B59" s="241"/>
      <c r="C59" s="109" t="s">
        <v>341</v>
      </c>
      <c r="D59" s="108" t="s">
        <v>289</v>
      </c>
      <c r="E59" s="266"/>
      <c r="F59" s="260"/>
      <c r="G59" s="260"/>
      <c r="H59" s="260"/>
      <c r="I59" s="244"/>
      <c r="J59" s="244"/>
      <c r="K59" s="244"/>
      <c r="L59" s="244"/>
      <c r="M59" s="244"/>
      <c r="N59" s="244"/>
      <c r="O59" s="187"/>
      <c r="P59" s="232"/>
      <c r="Q59" s="250"/>
      <c r="R59" s="235"/>
      <c r="S59" s="293"/>
      <c r="V59" s="238"/>
    </row>
    <row r="60" spans="1:26" ht="29.5" thickBot="1" x14ac:dyDescent="0.4">
      <c r="A60" s="198"/>
      <c r="B60" s="242"/>
      <c r="C60" s="129" t="s">
        <v>342</v>
      </c>
      <c r="D60" s="108" t="s">
        <v>289</v>
      </c>
      <c r="E60" s="267"/>
      <c r="F60" s="261"/>
      <c r="G60" s="261"/>
      <c r="H60" s="261"/>
      <c r="I60" s="256"/>
      <c r="J60" s="256"/>
      <c r="K60" s="256"/>
      <c r="L60" s="256"/>
      <c r="M60" s="256"/>
      <c r="N60" s="256"/>
      <c r="O60" s="247"/>
      <c r="P60" s="248"/>
      <c r="Q60" s="251"/>
      <c r="R60" s="258"/>
      <c r="S60" s="293"/>
      <c r="V60" s="252"/>
    </row>
    <row r="61" spans="1:26" ht="15" customHeight="1" x14ac:dyDescent="0.35">
      <c r="A61" s="196" t="s">
        <v>85</v>
      </c>
      <c r="B61" s="240" t="s">
        <v>104</v>
      </c>
      <c r="C61" s="119" t="s">
        <v>343</v>
      </c>
      <c r="D61" s="119" t="s">
        <v>281</v>
      </c>
      <c r="E61" s="265" t="s">
        <v>281</v>
      </c>
      <c r="F61" s="259">
        <f ca="1">COUNTIFS(INDIRECT("RAG!$C$"&amp;$V12&amp;":$BB$"&amp;$V12),F$11,RAG!$C$3:$BB$3,$B61)</f>
        <v>1</v>
      </c>
      <c r="G61" s="259">
        <f ca="1">COUNTIFS(INDIRECT("RAG!$C$"&amp;$V12&amp;":$BB$"&amp;$V12),G$11,RAG!$C$3:$BB$3,$B61)</f>
        <v>0</v>
      </c>
      <c r="H61" s="259">
        <f ca="1">COUNTIFS(INDIRECT("RAG!$C$"&amp;$V12&amp;":$BB$"&amp;$V12),H$11,RAG!$C$3:$BB$3,$B61)</f>
        <v>4</v>
      </c>
      <c r="I61" s="280" t="s">
        <v>231</v>
      </c>
      <c r="J61" s="280" t="s">
        <v>231</v>
      </c>
      <c r="K61" s="280" t="s">
        <v>231</v>
      </c>
      <c r="L61" s="280" t="s">
        <v>231</v>
      </c>
      <c r="M61" s="280" t="s">
        <v>231</v>
      </c>
      <c r="N61" s="280" t="s">
        <v>262</v>
      </c>
      <c r="O61" s="246" t="s">
        <v>838</v>
      </c>
      <c r="P61" s="265" t="s">
        <v>289</v>
      </c>
      <c r="Q61" s="271"/>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82"/>
      <c r="J62" s="282"/>
      <c r="K62" s="282"/>
      <c r="L62" s="282"/>
      <c r="M62" s="282"/>
      <c r="N62" s="282"/>
      <c r="O62" s="263"/>
      <c r="P62" s="266"/>
      <c r="Q62" s="272"/>
      <c r="R62" s="272"/>
      <c r="S62" s="293"/>
      <c r="V62" s="275"/>
    </row>
    <row r="63" spans="1:26" x14ac:dyDescent="0.35">
      <c r="A63" s="197"/>
      <c r="B63" s="241"/>
      <c r="C63" s="108" t="s">
        <v>345</v>
      </c>
      <c r="D63" s="108" t="s">
        <v>281</v>
      </c>
      <c r="E63" s="266"/>
      <c r="F63" s="260"/>
      <c r="G63" s="260"/>
      <c r="H63" s="260"/>
      <c r="I63" s="282"/>
      <c r="J63" s="282"/>
      <c r="K63" s="282"/>
      <c r="L63" s="282"/>
      <c r="M63" s="282"/>
      <c r="N63" s="282"/>
      <c r="O63" s="263"/>
      <c r="P63" s="266"/>
      <c r="Q63" s="272"/>
      <c r="R63" s="272"/>
      <c r="S63" s="293"/>
      <c r="V63" s="275"/>
    </row>
    <row r="64" spans="1:26" x14ac:dyDescent="0.35">
      <c r="A64" s="197"/>
      <c r="B64" s="241"/>
      <c r="C64" s="108" t="s">
        <v>346</v>
      </c>
      <c r="D64" s="108" t="s">
        <v>281</v>
      </c>
      <c r="E64" s="266"/>
      <c r="F64" s="260"/>
      <c r="G64" s="260"/>
      <c r="H64" s="260"/>
      <c r="I64" s="282"/>
      <c r="J64" s="282"/>
      <c r="K64" s="282"/>
      <c r="L64" s="282"/>
      <c r="M64" s="282"/>
      <c r="N64" s="282"/>
      <c r="O64" s="263"/>
      <c r="P64" s="266"/>
      <c r="Q64" s="272"/>
      <c r="R64" s="272"/>
      <c r="S64" s="293"/>
      <c r="V64" s="275"/>
    </row>
    <row r="65" spans="1:26" x14ac:dyDescent="0.35">
      <c r="A65" s="197"/>
      <c r="B65" s="241"/>
      <c r="C65" s="108" t="s">
        <v>347</v>
      </c>
      <c r="D65" s="108" t="s">
        <v>289</v>
      </c>
      <c r="E65" s="266"/>
      <c r="F65" s="260"/>
      <c r="G65" s="260"/>
      <c r="H65" s="260"/>
      <c r="I65" s="282"/>
      <c r="J65" s="282"/>
      <c r="K65" s="282"/>
      <c r="L65" s="282"/>
      <c r="M65" s="282"/>
      <c r="N65" s="282"/>
      <c r="O65" s="263"/>
      <c r="P65" s="266"/>
      <c r="Q65" s="272"/>
      <c r="R65" s="272"/>
      <c r="S65" s="293"/>
      <c r="V65" s="275"/>
    </row>
    <row r="66" spans="1:26" x14ac:dyDescent="0.35">
      <c r="A66" s="197"/>
      <c r="B66" s="241"/>
      <c r="C66" s="108" t="s">
        <v>348</v>
      </c>
      <c r="D66" s="108" t="s">
        <v>289</v>
      </c>
      <c r="E66" s="266"/>
      <c r="F66" s="260"/>
      <c r="G66" s="260"/>
      <c r="H66" s="260"/>
      <c r="I66" s="282"/>
      <c r="J66" s="282"/>
      <c r="K66" s="282"/>
      <c r="L66" s="282"/>
      <c r="M66" s="282"/>
      <c r="N66" s="282"/>
      <c r="O66" s="263"/>
      <c r="P66" s="266"/>
      <c r="Q66" s="272"/>
      <c r="R66" s="272"/>
      <c r="S66" s="293"/>
      <c r="V66" s="275"/>
    </row>
    <row r="67" spans="1:26" ht="29" x14ac:dyDescent="0.35">
      <c r="A67" s="197"/>
      <c r="B67" s="241"/>
      <c r="C67" s="108" t="s">
        <v>349</v>
      </c>
      <c r="D67" s="108" t="s">
        <v>289</v>
      </c>
      <c r="E67" s="266"/>
      <c r="F67" s="260"/>
      <c r="G67" s="260"/>
      <c r="H67" s="260"/>
      <c r="I67" s="282"/>
      <c r="J67" s="282"/>
      <c r="K67" s="282"/>
      <c r="L67" s="282"/>
      <c r="M67" s="282"/>
      <c r="N67" s="282"/>
      <c r="O67" s="263"/>
      <c r="P67" s="266"/>
      <c r="Q67" s="272"/>
      <c r="R67" s="272"/>
      <c r="S67" s="293"/>
      <c r="V67" s="275"/>
    </row>
    <row r="68" spans="1:26" ht="15" thickBot="1" x14ac:dyDescent="0.4">
      <c r="A68" s="198"/>
      <c r="B68" s="242"/>
      <c r="C68" s="121" t="s">
        <v>350</v>
      </c>
      <c r="D68" s="108" t="s">
        <v>281</v>
      </c>
      <c r="E68" s="267"/>
      <c r="F68" s="261"/>
      <c r="G68" s="261"/>
      <c r="H68" s="261"/>
      <c r="I68" s="281"/>
      <c r="J68" s="281"/>
      <c r="K68" s="281"/>
      <c r="L68" s="281"/>
      <c r="M68" s="281"/>
      <c r="N68" s="281"/>
      <c r="O68" s="264"/>
      <c r="P68" s="267"/>
      <c r="Q68" s="273"/>
      <c r="R68" s="273"/>
      <c r="S68" s="293"/>
      <c r="V68" s="276"/>
    </row>
    <row r="69" spans="1:26" ht="15" customHeight="1" x14ac:dyDescent="0.35">
      <c r="A69" s="196" t="s">
        <v>599</v>
      </c>
      <c r="B69" s="240" t="s">
        <v>105</v>
      </c>
      <c r="C69" s="124" t="s">
        <v>738</v>
      </c>
      <c r="D69" s="119" t="s">
        <v>281</v>
      </c>
      <c r="E69" s="265" t="s">
        <v>281</v>
      </c>
      <c r="F69" s="259">
        <f ca="1">COUNTIFS(INDIRECT("RAG!$C$"&amp;$V12&amp;":$BB$"&amp;$V12),F$11,RAG!$C$3:$BB$3,$B69)</f>
        <v>2</v>
      </c>
      <c r="G69" s="259">
        <f ca="1">COUNTIFS(INDIRECT("RAG!$C$"&amp;$V12&amp;":$BB$"&amp;$V12),G$11,RAG!$C$3:$BB$3,$B69)</f>
        <v>0</v>
      </c>
      <c r="H69" s="259">
        <f ca="1">COUNTIFS(INDIRECT("RAG!$C$"&amp;$V12&amp;":$BB$"&amp;$V12),H$11,RAG!$C$3:$BB$3,$B69)</f>
        <v>4</v>
      </c>
      <c r="I69" s="243" t="s">
        <v>282</v>
      </c>
      <c r="J69" s="243" t="s">
        <v>335</v>
      </c>
      <c r="K69" s="243" t="s">
        <v>284</v>
      </c>
      <c r="L69" s="243" t="s">
        <v>285</v>
      </c>
      <c r="M69" s="243" t="s">
        <v>286</v>
      </c>
      <c r="N69" s="243" t="s">
        <v>264</v>
      </c>
      <c r="O69" s="262" t="s">
        <v>850</v>
      </c>
      <c r="P69" s="231" t="s">
        <v>289</v>
      </c>
      <c r="Q69" s="234" t="s">
        <v>351</v>
      </c>
      <c r="R69" s="234"/>
      <c r="S69" s="293"/>
      <c r="V69" s="237"/>
      <c r="Z69" t="str">
        <f>IF(R69&gt;0,B69&amp;":"&amp;R69&amp;"
","")</f>
        <v/>
      </c>
    </row>
    <row r="70" spans="1:26" x14ac:dyDescent="0.35">
      <c r="A70" s="197"/>
      <c r="B70" s="241"/>
      <c r="C70" s="125" t="s">
        <v>352</v>
      </c>
      <c r="D70" s="108" t="s">
        <v>281</v>
      </c>
      <c r="E70" s="266"/>
      <c r="F70" s="260"/>
      <c r="G70" s="260"/>
      <c r="H70" s="260"/>
      <c r="I70" s="244"/>
      <c r="J70" s="244"/>
      <c r="K70" s="244"/>
      <c r="L70" s="244"/>
      <c r="M70" s="244"/>
      <c r="N70" s="244"/>
      <c r="O70" s="263"/>
      <c r="P70" s="232"/>
      <c r="Q70" s="235"/>
      <c r="R70" s="235"/>
      <c r="S70" s="293"/>
      <c r="V70" s="238"/>
    </row>
    <row r="71" spans="1:26" ht="29" x14ac:dyDescent="0.35">
      <c r="A71" s="197"/>
      <c r="B71" s="241"/>
      <c r="C71" s="125" t="s">
        <v>353</v>
      </c>
      <c r="D71" s="108" t="s">
        <v>289</v>
      </c>
      <c r="E71" s="266"/>
      <c r="F71" s="260"/>
      <c r="G71" s="260"/>
      <c r="H71" s="260"/>
      <c r="I71" s="244"/>
      <c r="J71" s="244"/>
      <c r="K71" s="244"/>
      <c r="L71" s="244"/>
      <c r="M71" s="244"/>
      <c r="N71" s="244"/>
      <c r="O71" s="263"/>
      <c r="P71" s="232"/>
      <c r="Q71" s="235"/>
      <c r="R71" s="235"/>
      <c r="S71" s="293"/>
      <c r="V71" s="238"/>
    </row>
    <row r="72" spans="1:26" x14ac:dyDescent="0.35">
      <c r="A72" s="197"/>
      <c r="B72" s="241"/>
      <c r="C72" s="125" t="s">
        <v>354</v>
      </c>
      <c r="D72" s="108" t="s">
        <v>289</v>
      </c>
      <c r="E72" s="266"/>
      <c r="F72" s="260"/>
      <c r="G72" s="260"/>
      <c r="H72" s="260"/>
      <c r="I72" s="244"/>
      <c r="J72" s="244"/>
      <c r="K72" s="244"/>
      <c r="L72" s="244"/>
      <c r="M72" s="244"/>
      <c r="N72" s="244"/>
      <c r="O72" s="263"/>
      <c r="P72" s="232"/>
      <c r="Q72" s="235"/>
      <c r="R72" s="235"/>
      <c r="S72" s="293"/>
      <c r="V72" s="238"/>
    </row>
    <row r="73" spans="1:26" x14ac:dyDescent="0.35">
      <c r="A73" s="197"/>
      <c r="B73" s="241"/>
      <c r="C73" s="125" t="s">
        <v>739</v>
      </c>
      <c r="D73" s="108" t="s">
        <v>289</v>
      </c>
      <c r="E73" s="266"/>
      <c r="F73" s="260"/>
      <c r="G73" s="260"/>
      <c r="H73" s="260"/>
      <c r="I73" s="244"/>
      <c r="J73" s="244"/>
      <c r="K73" s="244"/>
      <c r="L73" s="244"/>
      <c r="M73" s="244"/>
      <c r="N73" s="244"/>
      <c r="O73" s="263"/>
      <c r="P73" s="232"/>
      <c r="Q73" s="235"/>
      <c r="R73" s="235"/>
      <c r="S73" s="293"/>
      <c r="V73" s="238"/>
    </row>
    <row r="74" spans="1:26" x14ac:dyDescent="0.35">
      <c r="A74" s="197"/>
      <c r="B74" s="241"/>
      <c r="C74" s="125" t="s">
        <v>355</v>
      </c>
      <c r="D74" s="108" t="s">
        <v>289</v>
      </c>
      <c r="E74" s="266"/>
      <c r="F74" s="260"/>
      <c r="G74" s="260"/>
      <c r="H74" s="260"/>
      <c r="I74" s="244"/>
      <c r="J74" s="244"/>
      <c r="K74" s="244"/>
      <c r="L74" s="244"/>
      <c r="M74" s="244"/>
      <c r="N74" s="244"/>
      <c r="O74" s="263"/>
      <c r="P74" s="232"/>
      <c r="Q74" s="235"/>
      <c r="R74" s="235"/>
      <c r="S74" s="293"/>
      <c r="V74" s="238"/>
    </row>
    <row r="75" spans="1:26" ht="34" customHeight="1" thickBot="1" x14ac:dyDescent="0.4">
      <c r="A75" s="198"/>
      <c r="B75" s="242"/>
      <c r="C75" s="126" t="s">
        <v>356</v>
      </c>
      <c r="D75" s="108" t="s">
        <v>289</v>
      </c>
      <c r="E75" s="267"/>
      <c r="F75" s="261"/>
      <c r="G75" s="261"/>
      <c r="H75" s="261"/>
      <c r="I75" s="256"/>
      <c r="J75" s="256"/>
      <c r="K75" s="256"/>
      <c r="L75" s="256"/>
      <c r="M75" s="256"/>
      <c r="N75" s="256"/>
      <c r="O75" s="264"/>
      <c r="P75" s="248"/>
      <c r="Q75" s="258"/>
      <c r="R75" s="258"/>
      <c r="S75" s="293"/>
      <c r="V75" s="252"/>
    </row>
    <row r="76" spans="1:26" ht="14.5" customHeight="1" x14ac:dyDescent="0.35">
      <c r="A76" s="196" t="s">
        <v>87</v>
      </c>
      <c r="B76" s="240" t="s">
        <v>106</v>
      </c>
      <c r="C76" s="124" t="s">
        <v>357</v>
      </c>
      <c r="D76" s="119" t="s">
        <v>281</v>
      </c>
      <c r="E76" s="265" t="s">
        <v>281</v>
      </c>
      <c r="F76" s="259">
        <f ca="1">COUNTIFS(INDIRECT("RAG!$C$"&amp;$V12&amp;":$BB$"&amp;$V12),F$11,RAG!$C$3:$BB$3,$B76)</f>
        <v>0</v>
      </c>
      <c r="G76" s="259">
        <f ca="1">COUNTIFS(INDIRECT("RAG!$C$"&amp;$V12&amp;":$BB$"&amp;$V12),G$11,RAG!$C$3:$BB$3,$B76)</f>
        <v>0</v>
      </c>
      <c r="H76" s="259">
        <f ca="1">COUNTIFS(INDIRECT("RAG!$C$"&amp;$V12&amp;":$BB$"&amp;$V12),H$11,RAG!$C$3:$BB$3,$B76)</f>
        <v>4</v>
      </c>
      <c r="I76" s="243" t="s">
        <v>282</v>
      </c>
      <c r="J76" s="243" t="s">
        <v>335</v>
      </c>
      <c r="K76" s="243" t="s">
        <v>284</v>
      </c>
      <c r="L76" s="243" t="s">
        <v>285</v>
      </c>
      <c r="M76" s="243" t="s">
        <v>286</v>
      </c>
      <c r="N76" s="243" t="s">
        <v>261</v>
      </c>
      <c r="O76" s="268" t="s">
        <v>841</v>
      </c>
      <c r="P76" s="231" t="s">
        <v>289</v>
      </c>
      <c r="Q76" s="249"/>
      <c r="R76" s="249"/>
      <c r="S76" s="293"/>
      <c r="V76" s="237"/>
      <c r="Z76" t="str">
        <f>IF(R76&gt;0,B76&amp;":"&amp;R76&amp;"
","")</f>
        <v/>
      </c>
    </row>
    <row r="77" spans="1:26" x14ac:dyDescent="0.35">
      <c r="A77" s="197"/>
      <c r="B77" s="241"/>
      <c r="C77" s="125" t="s">
        <v>359</v>
      </c>
      <c r="D77" s="108" t="s">
        <v>289</v>
      </c>
      <c r="E77" s="266"/>
      <c r="F77" s="260"/>
      <c r="G77" s="260"/>
      <c r="H77" s="260"/>
      <c r="I77" s="244"/>
      <c r="J77" s="244"/>
      <c r="K77" s="244"/>
      <c r="L77" s="244"/>
      <c r="M77" s="244"/>
      <c r="N77" s="244"/>
      <c r="O77" s="269"/>
      <c r="P77" s="232"/>
      <c r="Q77" s="250"/>
      <c r="R77" s="250"/>
      <c r="S77" s="293"/>
      <c r="V77" s="238"/>
    </row>
    <row r="78" spans="1:26" x14ac:dyDescent="0.35">
      <c r="A78" s="197"/>
      <c r="B78" s="241"/>
      <c r="C78" s="125" t="s">
        <v>360</v>
      </c>
      <c r="D78" s="108" t="s">
        <v>281</v>
      </c>
      <c r="E78" s="266"/>
      <c r="F78" s="260"/>
      <c r="G78" s="260"/>
      <c r="H78" s="260"/>
      <c r="I78" s="244"/>
      <c r="J78" s="244"/>
      <c r="K78" s="244"/>
      <c r="L78" s="244"/>
      <c r="M78" s="244"/>
      <c r="N78" s="244"/>
      <c r="O78" s="269"/>
      <c r="P78" s="232"/>
      <c r="Q78" s="250"/>
      <c r="R78" s="250"/>
      <c r="S78" s="293"/>
      <c r="V78" s="238"/>
    </row>
    <row r="79" spans="1:26" x14ac:dyDescent="0.35">
      <c r="A79" s="197"/>
      <c r="B79" s="241"/>
      <c r="C79" s="125" t="s">
        <v>361</v>
      </c>
      <c r="D79" s="108" t="s">
        <v>281</v>
      </c>
      <c r="E79" s="266"/>
      <c r="F79" s="260"/>
      <c r="G79" s="260"/>
      <c r="H79" s="260"/>
      <c r="I79" s="244"/>
      <c r="J79" s="244"/>
      <c r="K79" s="244"/>
      <c r="L79" s="244"/>
      <c r="M79" s="244"/>
      <c r="N79" s="244"/>
      <c r="O79" s="269"/>
      <c r="P79" s="232"/>
      <c r="Q79" s="250"/>
      <c r="R79" s="250"/>
      <c r="S79" s="293"/>
      <c r="V79" s="238"/>
    </row>
    <row r="80" spans="1:26" ht="15" thickBot="1" x14ac:dyDescent="0.4">
      <c r="A80" s="198"/>
      <c r="B80" s="242"/>
      <c r="C80" s="130" t="s">
        <v>362</v>
      </c>
      <c r="D80" s="108" t="s">
        <v>289</v>
      </c>
      <c r="E80" s="267"/>
      <c r="F80" s="261"/>
      <c r="G80" s="261"/>
      <c r="H80" s="261"/>
      <c r="I80" s="256"/>
      <c r="J80" s="256"/>
      <c r="K80" s="256"/>
      <c r="L80" s="256"/>
      <c r="M80" s="256"/>
      <c r="N80" s="256"/>
      <c r="O80" s="270"/>
      <c r="P80" s="248"/>
      <c r="Q80" s="251"/>
      <c r="R80" s="251"/>
      <c r="S80" s="293"/>
      <c r="V80" s="252"/>
    </row>
    <row r="81" spans="1:26" ht="30" customHeight="1"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1</v>
      </c>
      <c r="H81" s="240">
        <f ca="1">COUNTIFS(INDIRECT("RAG!$C$"&amp;$V12&amp;":$BB$"&amp;$V12),H$11,RAG!$C$3:$BB$3,$B81)</f>
        <v>4</v>
      </c>
      <c r="I81" s="243" t="s">
        <v>231</v>
      </c>
      <c r="J81" s="243" t="s">
        <v>231</v>
      </c>
      <c r="K81" s="243" t="s">
        <v>231</v>
      </c>
      <c r="L81" s="243" t="s">
        <v>231</v>
      </c>
      <c r="M81" s="243" t="s">
        <v>231</v>
      </c>
      <c r="N81" s="243" t="s">
        <v>262</v>
      </c>
      <c r="O81" s="262" t="s">
        <v>957</v>
      </c>
      <c r="P81" s="265" t="s">
        <v>289</v>
      </c>
      <c r="Q81" s="271"/>
      <c r="R81" s="234" t="s">
        <v>938</v>
      </c>
      <c r="S81" s="294"/>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54"/>
      <c r="F82" s="241"/>
      <c r="G82" s="241"/>
      <c r="H82" s="241"/>
      <c r="I82" s="244"/>
      <c r="J82" s="244"/>
      <c r="K82" s="244"/>
      <c r="L82" s="244"/>
      <c r="M82" s="244"/>
      <c r="N82" s="244"/>
      <c r="O82" s="263"/>
      <c r="P82" s="266"/>
      <c r="Q82" s="272"/>
      <c r="R82" s="235"/>
      <c r="S82" s="294"/>
      <c r="V82" s="238"/>
    </row>
    <row r="83" spans="1:26" x14ac:dyDescent="0.35">
      <c r="A83" s="201"/>
      <c r="B83" s="241"/>
      <c r="C83" s="125" t="s">
        <v>365</v>
      </c>
      <c r="D83" s="108" t="s">
        <v>289</v>
      </c>
      <c r="E83" s="254"/>
      <c r="F83" s="241"/>
      <c r="G83" s="241"/>
      <c r="H83" s="241"/>
      <c r="I83" s="244"/>
      <c r="J83" s="244"/>
      <c r="K83" s="244"/>
      <c r="L83" s="244"/>
      <c r="M83" s="244"/>
      <c r="N83" s="244"/>
      <c r="O83" s="263"/>
      <c r="P83" s="266"/>
      <c r="Q83" s="272"/>
      <c r="R83" s="235"/>
      <c r="S83" s="294"/>
      <c r="V83" s="238"/>
    </row>
    <row r="84" spans="1:26" x14ac:dyDescent="0.35">
      <c r="A84" s="201"/>
      <c r="B84" s="241"/>
      <c r="C84" s="131" t="s">
        <v>366</v>
      </c>
      <c r="D84" s="108" t="s">
        <v>289</v>
      </c>
      <c r="E84" s="254"/>
      <c r="F84" s="241"/>
      <c r="G84" s="241"/>
      <c r="H84" s="241"/>
      <c r="I84" s="244"/>
      <c r="J84" s="244"/>
      <c r="K84" s="244"/>
      <c r="L84" s="244"/>
      <c r="M84" s="244"/>
      <c r="N84" s="244"/>
      <c r="O84" s="263"/>
      <c r="P84" s="266"/>
      <c r="Q84" s="272"/>
      <c r="R84" s="235"/>
      <c r="S84" s="294"/>
      <c r="V84" s="238"/>
    </row>
    <row r="85" spans="1:26" ht="29" x14ac:dyDescent="0.35">
      <c r="A85" s="201"/>
      <c r="B85" s="241"/>
      <c r="C85" s="131" t="s">
        <v>367</v>
      </c>
      <c r="D85" s="108" t="s">
        <v>289</v>
      </c>
      <c r="E85" s="254"/>
      <c r="F85" s="241"/>
      <c r="G85" s="241"/>
      <c r="H85" s="241"/>
      <c r="I85" s="244"/>
      <c r="J85" s="244"/>
      <c r="K85" s="244"/>
      <c r="L85" s="244"/>
      <c r="M85" s="244"/>
      <c r="N85" s="244"/>
      <c r="O85" s="263"/>
      <c r="P85" s="266"/>
      <c r="Q85" s="272"/>
      <c r="R85" s="235"/>
      <c r="S85" s="294"/>
      <c r="V85" s="238"/>
    </row>
    <row r="86" spans="1:26" ht="29" x14ac:dyDescent="0.35">
      <c r="A86" s="201"/>
      <c r="B86" s="241"/>
      <c r="C86" s="131" t="s">
        <v>368</v>
      </c>
      <c r="D86" s="108" t="s">
        <v>281</v>
      </c>
      <c r="E86" s="254"/>
      <c r="F86" s="241"/>
      <c r="G86" s="241"/>
      <c r="H86" s="241"/>
      <c r="I86" s="244"/>
      <c r="J86" s="244"/>
      <c r="K86" s="244"/>
      <c r="L86" s="244"/>
      <c r="M86" s="244"/>
      <c r="N86" s="244"/>
      <c r="O86" s="263"/>
      <c r="P86" s="266"/>
      <c r="Q86" s="272"/>
      <c r="R86" s="235"/>
      <c r="S86" s="294"/>
      <c r="V86" s="238"/>
    </row>
    <row r="87" spans="1:26" ht="15" thickBot="1" x14ac:dyDescent="0.4">
      <c r="A87" s="200"/>
      <c r="B87" s="242"/>
      <c r="C87" s="129" t="s">
        <v>369</v>
      </c>
      <c r="D87" s="108" t="s">
        <v>289</v>
      </c>
      <c r="E87" s="255"/>
      <c r="F87" s="242"/>
      <c r="G87" s="242"/>
      <c r="H87" s="242"/>
      <c r="I87" s="256"/>
      <c r="J87" s="256"/>
      <c r="K87" s="256"/>
      <c r="L87" s="256"/>
      <c r="M87" s="256"/>
      <c r="N87" s="256"/>
      <c r="O87" s="264"/>
      <c r="P87" s="267"/>
      <c r="Q87" s="273"/>
      <c r="R87" s="258"/>
      <c r="S87" s="294"/>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43" t="s">
        <v>231</v>
      </c>
      <c r="J88" s="243" t="s">
        <v>231</v>
      </c>
      <c r="K88" s="243" t="s">
        <v>231</v>
      </c>
      <c r="L88" s="243" t="s">
        <v>231</v>
      </c>
      <c r="M88" s="243" t="s">
        <v>231</v>
      </c>
      <c r="N88" s="243"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44"/>
      <c r="J89" s="244"/>
      <c r="K89" s="244"/>
      <c r="L89" s="244"/>
      <c r="M89" s="244"/>
      <c r="N89" s="244"/>
      <c r="O89" s="187"/>
      <c r="P89" s="232"/>
      <c r="Q89" s="235"/>
      <c r="R89" s="235"/>
      <c r="S89" s="293"/>
      <c r="V89" s="238"/>
    </row>
    <row r="90" spans="1:26" x14ac:dyDescent="0.35">
      <c r="A90" s="201"/>
      <c r="B90" s="241"/>
      <c r="C90" s="131" t="s">
        <v>373</v>
      </c>
      <c r="D90" s="108" t="s">
        <v>289</v>
      </c>
      <c r="E90" s="254"/>
      <c r="F90" s="241"/>
      <c r="G90" s="241"/>
      <c r="H90" s="241"/>
      <c r="I90" s="244"/>
      <c r="J90" s="244"/>
      <c r="K90" s="244"/>
      <c r="L90" s="244"/>
      <c r="M90" s="244"/>
      <c r="N90" s="244"/>
      <c r="O90" s="187"/>
      <c r="P90" s="232"/>
      <c r="Q90" s="235"/>
      <c r="R90" s="235"/>
      <c r="S90" s="293"/>
      <c r="V90" s="238"/>
    </row>
    <row r="91" spans="1:26" ht="106" customHeight="1" thickBot="1" x14ac:dyDescent="0.4">
      <c r="A91" s="202"/>
      <c r="B91" s="242"/>
      <c r="C91" s="133" t="s">
        <v>374</v>
      </c>
      <c r="D91" s="143" t="s">
        <v>281</v>
      </c>
      <c r="E91" s="255"/>
      <c r="F91" s="242"/>
      <c r="G91" s="242"/>
      <c r="H91" s="242"/>
      <c r="I91" s="245"/>
      <c r="J91" s="245"/>
      <c r="K91" s="245"/>
      <c r="L91" s="245"/>
      <c r="M91" s="245"/>
      <c r="N91" s="245"/>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5ZthpfflbV4FFWRidlsIWmr83CrtUM7odYqOrBvXFsT6MSH1lOWvTPqLDF27IHu69O5BgW3Uf/ZZwhFl8JPcmg==" saltValue="8tBOKU7eT+8kkVbzps5W9w=="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O24:O31"/>
    <mergeCell ref="P24:P31"/>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A46:A50"/>
    <mergeCell ref="B46:B50"/>
    <mergeCell ref="E46:E50"/>
    <mergeCell ref="F46:F50"/>
    <mergeCell ref="G46:G50"/>
    <mergeCell ref="I40:I45"/>
    <mergeCell ref="J40:J45"/>
    <mergeCell ref="K40:K45"/>
    <mergeCell ref="L40:L45"/>
    <mergeCell ref="M40:M45"/>
    <mergeCell ref="N40:N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260" priority="7">
      <formula>$D12="No"</formula>
    </cfRule>
  </conditionalFormatting>
  <conditionalFormatting sqref="F12:F91">
    <cfRule type="cellIs" dxfId="259" priority="10" operator="greaterThan">
      <formula>0</formula>
    </cfRule>
  </conditionalFormatting>
  <conditionalFormatting sqref="G12:G91">
    <cfRule type="cellIs" dxfId="258" priority="9" operator="greaterThan">
      <formula>0</formula>
    </cfRule>
  </conditionalFormatting>
  <conditionalFormatting sqref="H12:H91">
    <cfRule type="cellIs" dxfId="257" priority="8" operator="greaterThan">
      <formula>0</formula>
    </cfRule>
  </conditionalFormatting>
  <conditionalFormatting sqref="N12">
    <cfRule type="cellIs" dxfId="256" priority="154" operator="equal">
      <formula>"Minor Positive"</formula>
    </cfRule>
    <cfRule type="cellIs" dxfId="255" priority="153" operator="equal">
      <formula>"Significant Negative"</formula>
    </cfRule>
    <cfRule type="cellIs" dxfId="254" priority="156" operator="equal">
      <formula>"Neutral"</formula>
    </cfRule>
    <cfRule type="cellIs" dxfId="253" priority="152" operator="equal">
      <formula>"Minor Negative"</formula>
    </cfRule>
    <cfRule type="cellIs" dxfId="252" priority="155" operator="equal">
      <formula>"Significant Positive"</formula>
    </cfRule>
  </conditionalFormatting>
  <conditionalFormatting sqref="N22">
    <cfRule type="cellIs" dxfId="251" priority="30" operator="equal">
      <formula>"Significant Negative"</formula>
    </cfRule>
    <cfRule type="cellIs" dxfId="250" priority="35" operator="equal">
      <formula>"Significant Positive"</formula>
    </cfRule>
    <cfRule type="cellIs" dxfId="249" priority="34" operator="equal">
      <formula>"Minor Positive"</formula>
    </cfRule>
    <cfRule type="cellIs" dxfId="248" priority="33" operator="equal">
      <formula>"Neutral"</formula>
    </cfRule>
    <cfRule type="cellIs" dxfId="247" priority="32" operator="equal">
      <formula>"Uncertain"</formula>
    </cfRule>
    <cfRule type="cellIs" dxfId="246" priority="31" operator="equal">
      <formula>"Minor Negative"</formula>
    </cfRule>
  </conditionalFormatting>
  <conditionalFormatting sqref="N24">
    <cfRule type="cellIs" dxfId="245" priority="145" operator="equal">
      <formula>"Significant Positive"</formula>
    </cfRule>
    <cfRule type="cellIs" dxfId="244" priority="144" operator="equal">
      <formula>"Minor Positive"</formula>
    </cfRule>
    <cfRule type="cellIs" dxfId="243" priority="143" operator="equal">
      <formula>"Neutral"</formula>
    </cfRule>
    <cfRule type="cellIs" dxfId="242" priority="142" operator="equal">
      <formula>"Uncertain"</formula>
    </cfRule>
    <cfRule type="cellIs" dxfId="241" priority="141" operator="equal">
      <formula>"Minor Negative"</formula>
    </cfRule>
    <cfRule type="cellIs" dxfId="240" priority="140" operator="equal">
      <formula>"Significant Negative"</formula>
    </cfRule>
  </conditionalFormatting>
  <conditionalFormatting sqref="N32">
    <cfRule type="cellIs" dxfId="239" priority="136" operator="equal">
      <formula>"Uncertain"</formula>
    </cfRule>
    <cfRule type="cellIs" dxfId="238" priority="139" operator="equal">
      <formula>"Significant Positive"</formula>
    </cfRule>
    <cfRule type="cellIs" dxfId="237" priority="134" operator="equal">
      <formula>"Significant Negative"</formula>
    </cfRule>
    <cfRule type="cellIs" dxfId="236" priority="135" operator="equal">
      <formula>"Minor Negative"</formula>
    </cfRule>
    <cfRule type="cellIs" dxfId="235" priority="137" operator="equal">
      <formula>"Neutral"</formula>
    </cfRule>
    <cfRule type="cellIs" dxfId="234" priority="138" operator="equal">
      <formula>"Minor Positive"</formula>
    </cfRule>
  </conditionalFormatting>
  <conditionalFormatting sqref="N40">
    <cfRule type="cellIs" dxfId="233" priority="36" operator="equal">
      <formula>"Significant Negative"</formula>
    </cfRule>
    <cfRule type="cellIs" dxfId="232" priority="37" operator="equal">
      <formula>"Minor Negative"</formula>
    </cfRule>
    <cfRule type="cellIs" dxfId="231" priority="38" operator="equal">
      <formula>"Uncertain"</formula>
    </cfRule>
    <cfRule type="cellIs" dxfId="230" priority="39" operator="equal">
      <formula>"Neutral"</formula>
    </cfRule>
    <cfRule type="cellIs" dxfId="229" priority="40" operator="equal">
      <formula>"Minor Positive"</formula>
    </cfRule>
    <cfRule type="cellIs" dxfId="228" priority="41" operator="equal">
      <formula>"Significant Positive"</formula>
    </cfRule>
  </conditionalFormatting>
  <conditionalFormatting sqref="N46">
    <cfRule type="cellIs" dxfId="227" priority="83" operator="equal">
      <formula>"Significant Positive"</formula>
    </cfRule>
    <cfRule type="cellIs" dxfId="226" priority="82" operator="equal">
      <formula>"Minor Positive"</formula>
    </cfRule>
    <cfRule type="cellIs" dxfId="225" priority="81" operator="equal">
      <formula>"Neutral"</formula>
    </cfRule>
    <cfRule type="cellIs" dxfId="224" priority="80" operator="equal">
      <formula>"Uncertain"</formula>
    </cfRule>
    <cfRule type="cellIs" dxfId="223" priority="79" operator="equal">
      <formula>"Minor Negative"</formula>
    </cfRule>
    <cfRule type="cellIs" dxfId="222" priority="78" operator="equal">
      <formula>"Significant Negative"</formula>
    </cfRule>
  </conditionalFormatting>
  <conditionalFormatting sqref="N51">
    <cfRule type="cellIs" dxfId="221" priority="101" operator="equal">
      <formula>"Neutral"</formula>
    </cfRule>
    <cfRule type="cellIs" dxfId="220" priority="102" operator="equal">
      <formula>"Minor Positive"</formula>
    </cfRule>
    <cfRule type="cellIs" dxfId="219" priority="103" operator="equal">
      <formula>"Significant Positive"</formula>
    </cfRule>
    <cfRule type="cellIs" dxfId="218" priority="99" operator="equal">
      <formula>"Minor Negative"</formula>
    </cfRule>
    <cfRule type="cellIs" dxfId="217" priority="98" operator="equal">
      <formula>"Significant Negative"</formula>
    </cfRule>
    <cfRule type="cellIs" dxfId="216" priority="100" operator="equal">
      <formula>"Uncertain"</formula>
    </cfRule>
  </conditionalFormatting>
  <conditionalFormatting sqref="N53">
    <cfRule type="cellIs" dxfId="215" priority="88" operator="equal">
      <formula>"Uncertain"</formula>
    </cfRule>
    <cfRule type="cellIs" dxfId="214" priority="89" operator="equal">
      <formula>"Neutral"</formula>
    </cfRule>
    <cfRule type="cellIs" dxfId="213" priority="90" operator="equal">
      <formula>"Minor Positive"</formula>
    </cfRule>
    <cfRule type="cellIs" dxfId="212" priority="91" operator="equal">
      <formula>"Significant Positive"</formula>
    </cfRule>
    <cfRule type="cellIs" dxfId="211" priority="87" operator="equal">
      <formula>"Minor Negative"</formula>
    </cfRule>
    <cfRule type="cellIs" dxfId="210" priority="86" operator="equal">
      <formula>"Significant Negative"</formula>
    </cfRule>
  </conditionalFormatting>
  <conditionalFormatting sqref="N58">
    <cfRule type="cellIs" dxfId="209" priority="23" operator="equal">
      <formula>"Neutral"</formula>
    </cfRule>
    <cfRule type="cellIs" dxfId="208" priority="22" operator="equal">
      <formula>"Uncertain"</formula>
    </cfRule>
    <cfRule type="cellIs" dxfId="207" priority="21" operator="equal">
      <formula>"Minor Negative"</formula>
    </cfRule>
    <cfRule type="cellIs" dxfId="206" priority="20" operator="equal">
      <formula>"Significant Negative"</formula>
    </cfRule>
    <cfRule type="cellIs" dxfId="205" priority="25" operator="equal">
      <formula>"Significant Positive"</formula>
    </cfRule>
    <cfRule type="cellIs" dxfId="204" priority="24" operator="equal">
      <formula>"Minor Positive"</formula>
    </cfRule>
  </conditionalFormatting>
  <conditionalFormatting sqref="N61">
    <cfRule type="cellIs" dxfId="203" priority="51" operator="equal">
      <formula>"Neutral"</formula>
    </cfRule>
    <cfRule type="cellIs" dxfId="202" priority="52" operator="equal">
      <formula>"Minor Positive"</formula>
    </cfRule>
    <cfRule type="cellIs" dxfId="201" priority="53" operator="equal">
      <formula>"Significant Positive"</formula>
    </cfRule>
    <cfRule type="cellIs" dxfId="200" priority="50" operator="equal">
      <formula>"Uncertain"</formula>
    </cfRule>
    <cfRule type="cellIs" dxfId="199" priority="49" operator="equal">
      <formula>"Minor Negative"</formula>
    </cfRule>
    <cfRule type="cellIs" dxfId="198" priority="48" operator="equal">
      <formula>"Significant Negative"</formula>
    </cfRule>
  </conditionalFormatting>
  <conditionalFormatting sqref="N69">
    <cfRule type="cellIs" dxfId="197" priority="17" operator="equal">
      <formula>"Neutral"</formula>
    </cfRule>
    <cfRule type="cellIs" dxfId="196" priority="16" operator="equal">
      <formula>"Uncertain"</formula>
    </cfRule>
    <cfRule type="cellIs" dxfId="195" priority="15" operator="equal">
      <formula>"Minor Negative"</formula>
    </cfRule>
    <cfRule type="cellIs" dxfId="194" priority="14" operator="equal">
      <formula>"Significant Negative"</formula>
    </cfRule>
    <cfRule type="cellIs" dxfId="193" priority="19" operator="equal">
      <formula>"Significant Positive"</formula>
    </cfRule>
    <cfRule type="cellIs" dxfId="192" priority="18" operator="equal">
      <formula>"Minor Positive"</formula>
    </cfRule>
  </conditionalFormatting>
  <conditionalFormatting sqref="N76">
    <cfRule type="cellIs" dxfId="191" priority="181" operator="equal">
      <formula>"Significant Negative"</formula>
    </cfRule>
    <cfRule type="cellIs" dxfId="190" priority="182" operator="equal">
      <formula>"Minor Negative"</formula>
    </cfRule>
    <cfRule type="cellIs" dxfId="189" priority="183" operator="equal">
      <formula>"Uncertain"</formula>
    </cfRule>
    <cfRule type="cellIs" dxfId="188" priority="184" operator="equal">
      <formula>"Neutral"</formula>
    </cfRule>
    <cfRule type="cellIs" dxfId="187" priority="185" operator="equal">
      <formula>"Minor Positive"</formula>
    </cfRule>
    <cfRule type="cellIs" dxfId="186" priority="186" operator="equal">
      <formula>"Significant Positive"</formula>
    </cfRule>
  </conditionalFormatting>
  <conditionalFormatting sqref="N81">
    <cfRule type="cellIs" dxfId="185" priority="5" operator="equal">
      <formula>"Minor Positive"</formula>
    </cfRule>
    <cfRule type="cellIs" dxfId="184" priority="4" operator="equal">
      <formula>"Neutral"</formula>
    </cfRule>
    <cfRule type="cellIs" dxfId="183" priority="3" operator="equal">
      <formula>"Uncertain"</formula>
    </cfRule>
    <cfRule type="cellIs" dxfId="182" priority="6" operator="equal">
      <formula>"Significant Positive"</formula>
    </cfRule>
    <cfRule type="cellIs" dxfId="181" priority="2" operator="equal">
      <formula>"Minor Negative"</formula>
    </cfRule>
    <cfRule type="cellIs" dxfId="180" priority="1" operator="equal">
      <formula>"Significant Negative"</formula>
    </cfRule>
  </conditionalFormatting>
  <conditionalFormatting sqref="N88">
    <cfRule type="cellIs" dxfId="179" priority="70" operator="equal">
      <formula>"Minor Positive"</formula>
    </cfRule>
    <cfRule type="cellIs" dxfId="178" priority="69" operator="equal">
      <formula>"Neutral"</formula>
    </cfRule>
    <cfRule type="cellIs" dxfId="177" priority="71" operator="equal">
      <formula>"Significant Positive"</formula>
    </cfRule>
    <cfRule type="cellIs" dxfId="176" priority="68" operator="equal">
      <formula>"Uncertain"</formula>
    </cfRule>
    <cfRule type="cellIs" dxfId="175" priority="66" operator="equal">
      <formula>"Significant Negative"</formula>
    </cfRule>
    <cfRule type="cellIs" dxfId="174" priority="67" operator="equal">
      <formula>"Minor Negative"</formula>
    </cfRule>
  </conditionalFormatting>
  <dataValidations count="10">
    <dataValidation type="list" allowBlank="1" showInputMessage="1" showErrorMessage="1" sqref="N88:N91 N12 N22:N80" xr:uid="{061D8970-E335-4240-9926-A428906DE099}">
      <formula1>"Significant Positive,Minor Positive,Neutral,Uncertain,Minor Negative,Significant Negative"</formula1>
    </dataValidation>
    <dataValidation type="list" allowBlank="1" showInputMessage="1" showErrorMessage="1" sqref="M12" xr:uid="{8ADA25B1-2DF9-4923-A18E-83869D321831}">
      <formula1>"Permenant/Irreversible,Permenant/Reversible,Temporary/Irreversible,Temporary/Reversible,N/A"</formula1>
    </dataValidation>
    <dataValidation type="list" allowBlank="1" showInputMessage="1" showErrorMessage="1" sqref="L12 L22:L91" xr:uid="{5902A99A-7213-46C8-B7F9-E04828D80151}">
      <formula1>"Localised,District-wide,Regional,National,N/A"</formula1>
    </dataValidation>
    <dataValidation type="list" allowBlank="1" showInputMessage="1" showErrorMessage="1" sqref="K12 K22:K91" xr:uid="{2DF3B988-B979-4A29-B011-6A846954A156}">
      <formula1>"Short(&lt;5yrs),Short/Medium,Medium(10yrs),Medium/Long,Long(20+yrs),N/A"</formula1>
    </dataValidation>
    <dataValidation type="list" allowBlank="1" showInputMessage="1" showErrorMessage="1" sqref="J12 J22:J91" xr:uid="{06F0AB8E-D603-4CAD-9C3A-EC11688B6FDC}">
      <formula1>"Low,Medium,High,N/A"</formula1>
    </dataValidation>
    <dataValidation type="list" allowBlank="1" showInputMessage="1" showErrorMessage="1" sqref="I12:I91" xr:uid="{461A37B6-5648-4D87-9B8C-8BA61543F4C7}">
      <formula1>"Direct,Indirect,N/A"</formula1>
    </dataValidation>
    <dataValidation type="list" allowBlank="1" showInputMessage="1" showErrorMessage="1" sqref="P53:P60 P69:P80 P88:P91" xr:uid="{81C75978-188F-4C9D-AE10-4D6628A61144}">
      <formula1>"Yes,No"</formula1>
    </dataValidation>
    <dataValidation type="list" allowBlank="1" showInputMessage="1" showErrorMessage="1" sqref="M22:M91" xr:uid="{F0505D54-5808-4ABB-AD39-E345D20C11F2}">
      <formula1>"Permanent/Irreversible,Permanant/Reversible,Temporary/Irreversible,Temporary/Reversible,N/A"</formula1>
    </dataValidation>
    <dataValidation type="list" allowBlank="1" showInputMessage="1" showErrorMessage="1" sqref="D12:D91" xr:uid="{A4EA0E58-21BF-4BFD-ADA8-0FA3FCB926F5}">
      <formula1>"Yes, No"</formula1>
    </dataValidation>
    <dataValidation type="list" allowBlank="1" showInputMessage="1" showErrorMessage="1" sqref="N81:N87" xr:uid="{2867570F-EDCA-4F89-8988-0AB6DB801D1D}">
      <formula1>"Significant Positive,Minor Positive,Neutral,Uncertain,Minor Negative, Significant Negative"</formula1>
    </dataValidation>
  </dataValidations>
  <pageMargins left="0.7" right="0.7" top="0.75" bottom="0.75" header="0.3" footer="0.3"/>
  <pageSetup orientation="portrait" horizontalDpi="4294967293" verticalDpi="4294967293"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DFABA-5D3F-4DD1-AA48-92C411DCB130}">
  <sheetPr codeName="Sheet23"/>
  <dimension ref="A1:Z94"/>
  <sheetViews>
    <sheetView topLeftCell="A59" zoomScale="60" zoomScaleNormal="60" workbookViewId="0">
      <selection activeCell="P81" sqref="P81:P87"/>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23.81640625" customWidth="1"/>
    <col min="18" max="18" width="34.81640625" customWidth="1"/>
    <col min="19" max="19" width="30.8164062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168</v>
      </c>
      <c r="D1" s="192"/>
      <c r="E1" s="137"/>
      <c r="F1" s="137"/>
      <c r="G1" s="137"/>
      <c r="H1" s="137"/>
      <c r="I1" s="112"/>
      <c r="J1" s="112"/>
      <c r="K1" s="112"/>
      <c r="M1" s="113"/>
      <c r="N1" s="113"/>
      <c r="O1" s="113"/>
    </row>
    <row r="2" spans="1:26" x14ac:dyDescent="0.35">
      <c r="A2" s="74" t="s">
        <v>24</v>
      </c>
      <c r="B2" s="114"/>
      <c r="C2" s="187" t="s">
        <v>422</v>
      </c>
      <c r="D2" s="187"/>
      <c r="E2" s="138"/>
      <c r="F2" s="138"/>
      <c r="G2" s="138"/>
      <c r="H2" s="138"/>
      <c r="M2" s="115"/>
      <c r="N2" s="115"/>
      <c r="O2" s="115"/>
    </row>
    <row r="3" spans="1:26" x14ac:dyDescent="0.35">
      <c r="A3" s="75" t="s">
        <v>25</v>
      </c>
      <c r="B3" s="116"/>
      <c r="C3" s="247" t="s">
        <v>402</v>
      </c>
      <c r="D3" s="247"/>
      <c r="E3" s="138"/>
      <c r="F3" s="138"/>
      <c r="G3" s="138"/>
      <c r="H3" s="138"/>
      <c r="M3" s="115"/>
      <c r="N3" s="115"/>
      <c r="O3" s="115"/>
    </row>
    <row r="4" spans="1:26" ht="17.25" customHeight="1" x14ac:dyDescent="0.35">
      <c r="A4" s="135" t="s">
        <v>26</v>
      </c>
      <c r="B4" s="136"/>
      <c r="C4" s="290" t="s">
        <v>661</v>
      </c>
      <c r="D4" s="290"/>
      <c r="E4" s="134"/>
      <c r="F4" s="134"/>
      <c r="G4" s="134"/>
      <c r="H4" s="134"/>
      <c r="M4" s="115"/>
      <c r="N4" s="115"/>
      <c r="O4" s="115"/>
    </row>
    <row r="5" spans="1:26" ht="17.25" customHeight="1" x14ac:dyDescent="0.35">
      <c r="A5" s="75" t="s">
        <v>27</v>
      </c>
      <c r="B5" s="136"/>
      <c r="C5" s="175">
        <v>1.37</v>
      </c>
      <c r="D5" s="177"/>
      <c r="E5" s="134"/>
      <c r="F5" s="134"/>
      <c r="G5" s="134"/>
      <c r="H5" s="134"/>
      <c r="M5" s="115"/>
      <c r="N5" s="115"/>
      <c r="O5" s="115"/>
    </row>
    <row r="6" spans="1:26" ht="59.5" customHeight="1" x14ac:dyDescent="0.35">
      <c r="A6" s="75" t="s">
        <v>28</v>
      </c>
      <c r="B6" s="136"/>
      <c r="C6" s="175" t="s">
        <v>662</v>
      </c>
      <c r="D6" s="177"/>
      <c r="E6" s="134"/>
      <c r="F6" s="134"/>
      <c r="G6" s="134"/>
      <c r="H6" s="134"/>
      <c r="M6" s="115"/>
      <c r="N6" s="115"/>
      <c r="O6" s="115"/>
    </row>
    <row r="7" spans="1:26" ht="17.25" customHeight="1" x14ac:dyDescent="0.35">
      <c r="A7" s="75" t="s">
        <v>29</v>
      </c>
      <c r="B7" s="136"/>
      <c r="C7" s="175" t="s">
        <v>408</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281</v>
      </c>
      <c r="E12" s="266" t="s">
        <v>281</v>
      </c>
      <c r="F12" s="260">
        <f ca="1">COUNTIFS(INDIRECT("RAG!$C$"&amp;$V12&amp;":$BB$"&amp;$V12),F$11,RAG!$C$3:$BB$3,$B12)</f>
        <v>0</v>
      </c>
      <c r="G12" s="279">
        <f ca="1">COUNTIFS(INDIRECT("RAG!$C$"&amp;$V12&amp;":$BB$"&amp;$V12),G$11,RAG!$C$3:$BB$3,$B12)</f>
        <v>1</v>
      </c>
      <c r="H12" s="279">
        <f ca="1">COUNTIFS(INDIRECT("RAG!$C$"&amp;$V12&amp;":$BB$"&amp;$V12),H$11,RAG!$C$3:$BB$3,$B12)</f>
        <v>2</v>
      </c>
      <c r="I12" s="283" t="s">
        <v>282</v>
      </c>
      <c r="J12" s="283" t="s">
        <v>335</v>
      </c>
      <c r="K12" s="283" t="s">
        <v>284</v>
      </c>
      <c r="L12" s="283" t="s">
        <v>285</v>
      </c>
      <c r="M12" s="283" t="s">
        <v>286</v>
      </c>
      <c r="N12" s="256" t="s">
        <v>287</v>
      </c>
      <c r="O12" s="246" t="s">
        <v>508</v>
      </c>
      <c r="P12" s="277" t="s">
        <v>289</v>
      </c>
      <c r="Q12" s="249"/>
      <c r="R12" s="249"/>
      <c r="S12" s="293"/>
      <c r="V12" s="237">
        <f>MATCH(C1, RAG!$B$1:B$56, 0)</f>
        <v>45</v>
      </c>
      <c r="Z12" t="str">
        <f>IF(R12&gt;0,B12&amp;":"&amp;R12&amp;"
","")</f>
        <v/>
      </c>
    </row>
    <row r="13" spans="1:26" x14ac:dyDescent="0.35">
      <c r="A13" s="197"/>
      <c r="B13" s="288"/>
      <c r="C13" s="108" t="s">
        <v>288</v>
      </c>
      <c r="D13" s="108" t="s">
        <v>289</v>
      </c>
      <c r="E13" s="266"/>
      <c r="F13" s="260"/>
      <c r="G13" s="260"/>
      <c r="H13" s="260"/>
      <c r="I13" s="284"/>
      <c r="J13" s="284"/>
      <c r="K13" s="284"/>
      <c r="L13" s="284"/>
      <c r="M13" s="284"/>
      <c r="N13" s="282"/>
      <c r="O13" s="187"/>
      <c r="P13" s="278"/>
      <c r="Q13" s="250"/>
      <c r="R13" s="250"/>
      <c r="S13" s="293"/>
      <c r="V13" s="238"/>
    </row>
    <row r="14" spans="1:26" x14ac:dyDescent="0.35">
      <c r="A14" s="197"/>
      <c r="B14" s="288"/>
      <c r="C14" s="108" t="s">
        <v>290</v>
      </c>
      <c r="D14" s="108" t="s">
        <v>289</v>
      </c>
      <c r="E14" s="266"/>
      <c r="F14" s="260"/>
      <c r="G14" s="260"/>
      <c r="H14" s="260"/>
      <c r="I14" s="284"/>
      <c r="J14" s="284"/>
      <c r="K14" s="284"/>
      <c r="L14" s="284"/>
      <c r="M14" s="284"/>
      <c r="N14" s="282"/>
      <c r="O14" s="187"/>
      <c r="P14" s="278"/>
      <c r="Q14" s="250"/>
      <c r="R14" s="250"/>
      <c r="S14" s="293"/>
      <c r="V14" s="238"/>
    </row>
    <row r="15" spans="1:26" x14ac:dyDescent="0.35">
      <c r="A15" s="197"/>
      <c r="B15" s="288"/>
      <c r="C15" s="108" t="s">
        <v>291</v>
      </c>
      <c r="D15" s="108" t="s">
        <v>289</v>
      </c>
      <c r="E15" s="266"/>
      <c r="F15" s="260"/>
      <c r="G15" s="260"/>
      <c r="H15" s="260"/>
      <c r="I15" s="284"/>
      <c r="J15" s="284"/>
      <c r="K15" s="284"/>
      <c r="L15" s="284"/>
      <c r="M15" s="284"/>
      <c r="N15" s="282"/>
      <c r="O15" s="187"/>
      <c r="P15" s="278"/>
      <c r="Q15" s="250"/>
      <c r="R15" s="250"/>
      <c r="S15" s="293"/>
      <c r="V15" s="238"/>
    </row>
    <row r="16" spans="1:26" ht="14.5" customHeight="1" x14ac:dyDescent="0.35">
      <c r="A16" s="197"/>
      <c r="B16" s="288"/>
      <c r="C16" s="108" t="s">
        <v>292</v>
      </c>
      <c r="D16" s="108" t="s">
        <v>281</v>
      </c>
      <c r="E16" s="266"/>
      <c r="F16" s="260"/>
      <c r="G16" s="260"/>
      <c r="H16" s="260"/>
      <c r="I16" s="284"/>
      <c r="J16" s="284"/>
      <c r="K16" s="284"/>
      <c r="L16" s="284"/>
      <c r="M16" s="284"/>
      <c r="N16" s="282"/>
      <c r="O16" s="187"/>
      <c r="P16" s="278"/>
      <c r="Q16" s="250"/>
      <c r="R16" s="250"/>
      <c r="S16" s="293"/>
      <c r="V16" s="238"/>
    </row>
    <row r="17" spans="1:26" x14ac:dyDescent="0.35">
      <c r="A17" s="197"/>
      <c r="B17" s="288"/>
      <c r="C17" s="108" t="s">
        <v>293</v>
      </c>
      <c r="D17" s="108" t="s">
        <v>281</v>
      </c>
      <c r="E17" s="266"/>
      <c r="F17" s="260"/>
      <c r="G17" s="260"/>
      <c r="H17" s="260"/>
      <c r="I17" s="284"/>
      <c r="J17" s="284"/>
      <c r="K17" s="284"/>
      <c r="L17" s="284"/>
      <c r="M17" s="284"/>
      <c r="N17" s="282"/>
      <c r="O17" s="187"/>
      <c r="P17" s="278"/>
      <c r="Q17" s="250"/>
      <c r="R17" s="250"/>
      <c r="S17" s="293"/>
      <c r="V17" s="238"/>
    </row>
    <row r="18" spans="1:26" ht="14.5" customHeight="1" x14ac:dyDescent="0.35">
      <c r="A18" s="197"/>
      <c r="B18" s="288"/>
      <c r="C18" s="108" t="s">
        <v>294</v>
      </c>
      <c r="D18" s="108" t="s">
        <v>281</v>
      </c>
      <c r="E18" s="266"/>
      <c r="F18" s="260"/>
      <c r="G18" s="260"/>
      <c r="H18" s="260"/>
      <c r="I18" s="284"/>
      <c r="J18" s="284"/>
      <c r="K18" s="284"/>
      <c r="L18" s="284"/>
      <c r="M18" s="284"/>
      <c r="N18" s="282"/>
      <c r="O18" s="187"/>
      <c r="P18" s="278"/>
      <c r="Q18" s="250"/>
      <c r="R18" s="250"/>
      <c r="S18" s="293"/>
      <c r="V18" s="238"/>
    </row>
    <row r="19" spans="1:26" x14ac:dyDescent="0.35">
      <c r="A19" s="197"/>
      <c r="B19" s="288"/>
      <c r="C19" s="108" t="s">
        <v>295</v>
      </c>
      <c r="D19" s="108" t="s">
        <v>289</v>
      </c>
      <c r="E19" s="266"/>
      <c r="F19" s="260"/>
      <c r="G19" s="260"/>
      <c r="H19" s="260"/>
      <c r="I19" s="284"/>
      <c r="J19" s="284"/>
      <c r="K19" s="284"/>
      <c r="L19" s="284"/>
      <c r="M19" s="284"/>
      <c r="N19" s="282"/>
      <c r="O19" s="187"/>
      <c r="P19" s="278"/>
      <c r="Q19" s="250"/>
      <c r="R19" s="250"/>
      <c r="S19" s="293"/>
      <c r="V19" s="238"/>
    </row>
    <row r="20" spans="1:26" ht="29" x14ac:dyDescent="0.35">
      <c r="A20" s="197"/>
      <c r="B20" s="288"/>
      <c r="C20" s="108" t="s">
        <v>296</v>
      </c>
      <c r="D20" s="108" t="s">
        <v>289</v>
      </c>
      <c r="E20" s="266"/>
      <c r="F20" s="260"/>
      <c r="G20" s="260"/>
      <c r="H20" s="260"/>
      <c r="I20" s="284"/>
      <c r="J20" s="284"/>
      <c r="K20" s="284"/>
      <c r="L20" s="284"/>
      <c r="M20" s="284"/>
      <c r="N20" s="282"/>
      <c r="O20" s="187"/>
      <c r="P20" s="278"/>
      <c r="Q20" s="250"/>
      <c r="R20" s="250"/>
      <c r="S20" s="293"/>
      <c r="V20" s="238"/>
    </row>
    <row r="21" spans="1:26" ht="15" thickBot="1" x14ac:dyDescent="0.4">
      <c r="A21" s="198"/>
      <c r="B21" s="289"/>
      <c r="C21" s="121" t="s">
        <v>297</v>
      </c>
      <c r="D21" s="108" t="s">
        <v>289</v>
      </c>
      <c r="E21" s="267"/>
      <c r="F21" s="261"/>
      <c r="G21" s="261"/>
      <c r="H21" s="261"/>
      <c r="I21" s="285"/>
      <c r="J21" s="285"/>
      <c r="K21" s="285"/>
      <c r="L21" s="285"/>
      <c r="M21" s="285"/>
      <c r="N21" s="281"/>
      <c r="O21" s="247"/>
      <c r="P21" s="279"/>
      <c r="Q21" s="251"/>
      <c r="R21" s="251"/>
      <c r="S21" s="293"/>
      <c r="V21" s="252"/>
    </row>
    <row r="22" spans="1:26" ht="39" customHeight="1" x14ac:dyDescent="0.35">
      <c r="A22" s="199" t="s">
        <v>71</v>
      </c>
      <c r="B22" s="240" t="s">
        <v>96</v>
      </c>
      <c r="C22" s="119" t="s">
        <v>298</v>
      </c>
      <c r="D22" s="119" t="s">
        <v>289</v>
      </c>
      <c r="E22" s="265" t="s">
        <v>281</v>
      </c>
      <c r="F22" s="259">
        <f ca="1">COUNTIFS(INDIRECT("RAG!$C$"&amp;$V12&amp;":$BB$"&amp;$V12),F$11,RAG!$C$3:$BB$3,$B22)</f>
        <v>1</v>
      </c>
      <c r="G22" s="259">
        <f ca="1">COUNTIFS(INDIRECT("RAG!$C$"&amp;$V12&amp;":$BB$"&amp;$V12),G$11,RAG!$C$3:$BB$3,$B22)</f>
        <v>1</v>
      </c>
      <c r="H22" s="259">
        <f ca="1">COUNTIFS(INDIRECT("RAG!$C$"&amp;$V12&amp;":$BB$"&amp;$V12),H$11,RAG!$C$3:$BB$3,$B22)</f>
        <v>0</v>
      </c>
      <c r="I22" s="283" t="s">
        <v>282</v>
      </c>
      <c r="J22" s="280" t="s">
        <v>335</v>
      </c>
      <c r="K22" s="280" t="s">
        <v>299</v>
      </c>
      <c r="L22" s="280" t="s">
        <v>285</v>
      </c>
      <c r="M22" s="280" t="s">
        <v>462</v>
      </c>
      <c r="N22" s="243" t="s">
        <v>261</v>
      </c>
      <c r="O22" s="246" t="s">
        <v>423</v>
      </c>
      <c r="P22" s="277" t="s">
        <v>289</v>
      </c>
      <c r="Q22" s="249"/>
      <c r="R22" s="249"/>
      <c r="S22" s="293"/>
      <c r="V22" s="237"/>
      <c r="Z22" t="str">
        <f>IF(R22&gt;0,B22&amp;":"&amp;R22&amp;"
","")</f>
        <v/>
      </c>
    </row>
    <row r="23" spans="1:26" ht="68.150000000000006" customHeight="1" thickBot="1" x14ac:dyDescent="0.4">
      <c r="A23" s="200"/>
      <c r="B23" s="242"/>
      <c r="C23" s="121" t="s">
        <v>301</v>
      </c>
      <c r="D23" s="108" t="s">
        <v>289</v>
      </c>
      <c r="E23" s="267"/>
      <c r="F23" s="261"/>
      <c r="G23" s="261"/>
      <c r="H23" s="261"/>
      <c r="I23" s="284"/>
      <c r="J23" s="281"/>
      <c r="K23" s="281"/>
      <c r="L23" s="281"/>
      <c r="M23" s="281"/>
      <c r="N23" s="256"/>
      <c r="O23" s="247"/>
      <c r="P23" s="279"/>
      <c r="Q23" s="251"/>
      <c r="R23" s="251"/>
      <c r="S23" s="293"/>
      <c r="V23" s="252"/>
    </row>
    <row r="24" spans="1:26" ht="72.5" x14ac:dyDescent="0.35">
      <c r="A24" s="196" t="s">
        <v>72</v>
      </c>
      <c r="B24" s="240" t="s">
        <v>97</v>
      </c>
      <c r="C24" s="122" t="s">
        <v>302</v>
      </c>
      <c r="D24" s="119" t="s">
        <v>281</v>
      </c>
      <c r="E24" s="253" t="s">
        <v>281</v>
      </c>
      <c r="F24" s="240">
        <f ca="1">COUNTIFS(INDIRECT("RAG!$C$"&amp;$V12&amp;":$BB$"&amp;$V12),F$11,RAG!$C$3:$BB$3,$B24)</f>
        <v>1</v>
      </c>
      <c r="G24" s="240">
        <f ca="1">COUNTIFS(INDIRECT("RAG!$C$"&amp;$V12&amp;":$BB$"&amp;$V12),G$11,RAG!$C$3:$BB$3,$B24)</f>
        <v>1</v>
      </c>
      <c r="H24" s="240">
        <f ca="1">COUNTIFS(INDIRECT("RAG!$C$"&amp;$V12&amp;":$BB$"&amp;$V12),H$11,RAG!$C$3:$BB$3,$B24)</f>
        <v>4</v>
      </c>
      <c r="I24" s="243" t="s">
        <v>282</v>
      </c>
      <c r="J24" s="243" t="s">
        <v>335</v>
      </c>
      <c r="K24" s="243" t="s">
        <v>284</v>
      </c>
      <c r="L24" s="243" t="s">
        <v>285</v>
      </c>
      <c r="M24" s="243" t="s">
        <v>286</v>
      </c>
      <c r="N24" s="243" t="s">
        <v>261</v>
      </c>
      <c r="O24" s="246" t="s">
        <v>703</v>
      </c>
      <c r="P24" s="277" t="s">
        <v>281</v>
      </c>
      <c r="Q24" s="234"/>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44"/>
      <c r="J25" s="244"/>
      <c r="K25" s="244"/>
      <c r="L25" s="244"/>
      <c r="M25" s="244"/>
      <c r="N25" s="244"/>
      <c r="O25" s="187"/>
      <c r="P25" s="278"/>
      <c r="Q25" s="235"/>
      <c r="R25" s="235"/>
      <c r="S25" s="293"/>
      <c r="V25" s="238"/>
    </row>
    <row r="26" spans="1:26" x14ac:dyDescent="0.35">
      <c r="A26" s="197"/>
      <c r="B26" s="241"/>
      <c r="C26" s="81" t="s">
        <v>304</v>
      </c>
      <c r="D26" s="108" t="s">
        <v>281</v>
      </c>
      <c r="E26" s="254"/>
      <c r="F26" s="241"/>
      <c r="G26" s="241"/>
      <c r="H26" s="241"/>
      <c r="I26" s="244"/>
      <c r="J26" s="244"/>
      <c r="K26" s="244"/>
      <c r="L26" s="244"/>
      <c r="M26" s="244"/>
      <c r="N26" s="244"/>
      <c r="O26" s="187"/>
      <c r="P26" s="278"/>
      <c r="Q26" s="235"/>
      <c r="R26" s="235"/>
      <c r="S26" s="293"/>
      <c r="V26" s="238"/>
    </row>
    <row r="27" spans="1:26" x14ac:dyDescent="0.35">
      <c r="A27" s="197"/>
      <c r="B27" s="241"/>
      <c r="C27" s="81" t="s">
        <v>305</v>
      </c>
      <c r="D27" s="108" t="s">
        <v>289</v>
      </c>
      <c r="E27" s="254"/>
      <c r="F27" s="241"/>
      <c r="G27" s="241"/>
      <c r="H27" s="241"/>
      <c r="I27" s="244"/>
      <c r="J27" s="244"/>
      <c r="K27" s="244"/>
      <c r="L27" s="244"/>
      <c r="M27" s="244"/>
      <c r="N27" s="244"/>
      <c r="O27" s="187"/>
      <c r="P27" s="278"/>
      <c r="Q27" s="235"/>
      <c r="R27" s="235"/>
      <c r="S27" s="293"/>
      <c r="V27" s="238"/>
    </row>
    <row r="28" spans="1:26" x14ac:dyDescent="0.35">
      <c r="A28" s="197"/>
      <c r="B28" s="241"/>
      <c r="C28" s="81" t="s">
        <v>306</v>
      </c>
      <c r="D28" s="108" t="s">
        <v>289</v>
      </c>
      <c r="E28" s="254"/>
      <c r="F28" s="241"/>
      <c r="G28" s="241"/>
      <c r="H28" s="241"/>
      <c r="I28" s="244"/>
      <c r="J28" s="244"/>
      <c r="K28" s="244"/>
      <c r="L28" s="244"/>
      <c r="M28" s="244"/>
      <c r="N28" s="244"/>
      <c r="O28" s="187"/>
      <c r="P28" s="278"/>
      <c r="Q28" s="235"/>
      <c r="R28" s="235"/>
      <c r="S28" s="293"/>
      <c r="V28" s="238"/>
    </row>
    <row r="29" spans="1:26" ht="29.15" customHeight="1" x14ac:dyDescent="0.35">
      <c r="A29" s="197"/>
      <c r="B29" s="241"/>
      <c r="C29" s="81" t="s">
        <v>307</v>
      </c>
      <c r="D29" s="108" t="s">
        <v>289</v>
      </c>
      <c r="E29" s="254"/>
      <c r="F29" s="241"/>
      <c r="G29" s="241"/>
      <c r="H29" s="241"/>
      <c r="I29" s="244"/>
      <c r="J29" s="244"/>
      <c r="K29" s="244"/>
      <c r="L29" s="244"/>
      <c r="M29" s="244"/>
      <c r="N29" s="244"/>
      <c r="O29" s="187"/>
      <c r="P29" s="278"/>
      <c r="Q29" s="235"/>
      <c r="R29" s="235"/>
      <c r="S29" s="293"/>
      <c r="V29" s="238"/>
    </row>
    <row r="30" spans="1:26" x14ac:dyDescent="0.35">
      <c r="A30" s="197"/>
      <c r="B30" s="241"/>
      <c r="C30" s="81" t="s">
        <v>308</v>
      </c>
      <c r="D30" s="108" t="s">
        <v>289</v>
      </c>
      <c r="E30" s="254"/>
      <c r="F30" s="241"/>
      <c r="G30" s="241"/>
      <c r="H30" s="241"/>
      <c r="I30" s="244"/>
      <c r="J30" s="244"/>
      <c r="K30" s="244"/>
      <c r="L30" s="244"/>
      <c r="M30" s="244"/>
      <c r="N30" s="244"/>
      <c r="O30" s="187"/>
      <c r="P30" s="278"/>
      <c r="Q30" s="235"/>
      <c r="R30" s="235"/>
      <c r="S30" s="293"/>
      <c r="V30" s="238"/>
    </row>
    <row r="31" spans="1:26" ht="29.5" thickBot="1" x14ac:dyDescent="0.4">
      <c r="A31" s="198"/>
      <c r="B31" s="242"/>
      <c r="C31" s="123" t="s">
        <v>309</v>
      </c>
      <c r="D31" s="108" t="s">
        <v>289</v>
      </c>
      <c r="E31" s="255"/>
      <c r="F31" s="242"/>
      <c r="G31" s="242"/>
      <c r="H31" s="242"/>
      <c r="I31" s="256"/>
      <c r="J31" s="256"/>
      <c r="K31" s="256"/>
      <c r="L31" s="256"/>
      <c r="M31" s="256"/>
      <c r="N31" s="256"/>
      <c r="O31" s="247"/>
      <c r="P31" s="279"/>
      <c r="Q31" s="258"/>
      <c r="R31" s="258"/>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0</v>
      </c>
      <c r="H32" s="240">
        <f ca="1">COUNTIFS(INDIRECT("RAG!$C$"&amp;$V12&amp;":$BB$"&amp;$V12),H$11,RAG!$C$3:$BB$3,$B32)</f>
        <v>4</v>
      </c>
      <c r="I32" s="243" t="s">
        <v>282</v>
      </c>
      <c r="J32" s="243" t="s">
        <v>335</v>
      </c>
      <c r="K32" s="243" t="s">
        <v>284</v>
      </c>
      <c r="L32" s="243" t="s">
        <v>285</v>
      </c>
      <c r="M32" s="243" t="s">
        <v>286</v>
      </c>
      <c r="N32" s="243" t="s">
        <v>261</v>
      </c>
      <c r="O32" s="246" t="s">
        <v>424</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44"/>
      <c r="J33" s="244"/>
      <c r="K33" s="244"/>
      <c r="L33" s="244"/>
      <c r="M33" s="244"/>
      <c r="N33" s="244"/>
      <c r="O33" s="187"/>
      <c r="P33" s="278"/>
      <c r="Q33" s="235"/>
      <c r="R33" s="235"/>
      <c r="S33" s="293"/>
      <c r="V33" s="238"/>
    </row>
    <row r="34" spans="1:26" x14ac:dyDescent="0.35">
      <c r="A34" s="197"/>
      <c r="B34" s="241"/>
      <c r="C34" s="125" t="s">
        <v>314</v>
      </c>
      <c r="D34" s="108" t="s">
        <v>281</v>
      </c>
      <c r="E34" s="254"/>
      <c r="F34" s="241"/>
      <c r="G34" s="241"/>
      <c r="H34" s="241"/>
      <c r="I34" s="244"/>
      <c r="J34" s="244"/>
      <c r="K34" s="244"/>
      <c r="L34" s="244"/>
      <c r="M34" s="244"/>
      <c r="N34" s="244"/>
      <c r="O34" s="187"/>
      <c r="P34" s="278"/>
      <c r="Q34" s="235"/>
      <c r="R34" s="235"/>
      <c r="S34" s="293"/>
      <c r="V34" s="238"/>
    </row>
    <row r="35" spans="1:26" ht="30" customHeight="1" x14ac:dyDescent="0.35">
      <c r="A35" s="197"/>
      <c r="B35" s="241"/>
      <c r="C35" s="125" t="s">
        <v>315</v>
      </c>
      <c r="D35" s="108" t="s">
        <v>289</v>
      </c>
      <c r="E35" s="254"/>
      <c r="F35" s="241"/>
      <c r="G35" s="241"/>
      <c r="H35" s="241"/>
      <c r="I35" s="244"/>
      <c r="J35" s="244"/>
      <c r="K35" s="244"/>
      <c r="L35" s="244"/>
      <c r="M35" s="244"/>
      <c r="N35" s="244"/>
      <c r="O35" s="187"/>
      <c r="P35" s="278"/>
      <c r="Q35" s="235"/>
      <c r="R35" s="235"/>
      <c r="S35" s="293"/>
      <c r="V35" s="238"/>
    </row>
    <row r="36" spans="1:26" x14ac:dyDescent="0.35">
      <c r="A36" s="197"/>
      <c r="B36" s="241"/>
      <c r="C36" s="125" t="s">
        <v>316</v>
      </c>
      <c r="D36" s="108" t="s">
        <v>281</v>
      </c>
      <c r="E36" s="254"/>
      <c r="F36" s="241"/>
      <c r="G36" s="241"/>
      <c r="H36" s="241"/>
      <c r="I36" s="244"/>
      <c r="J36" s="244"/>
      <c r="K36" s="244"/>
      <c r="L36" s="244"/>
      <c r="M36" s="244"/>
      <c r="N36" s="244"/>
      <c r="O36" s="187"/>
      <c r="P36" s="278"/>
      <c r="Q36" s="235"/>
      <c r="R36" s="235"/>
      <c r="S36" s="293"/>
      <c r="V36" s="238"/>
    </row>
    <row r="37" spans="1:26" x14ac:dyDescent="0.35">
      <c r="A37" s="197"/>
      <c r="B37" s="241"/>
      <c r="C37" s="125" t="s">
        <v>317</v>
      </c>
      <c r="D37" s="108" t="s">
        <v>289</v>
      </c>
      <c r="E37" s="254"/>
      <c r="F37" s="241"/>
      <c r="G37" s="241"/>
      <c r="H37" s="241"/>
      <c r="I37" s="244"/>
      <c r="J37" s="244"/>
      <c r="K37" s="244"/>
      <c r="L37" s="244"/>
      <c r="M37" s="244"/>
      <c r="N37" s="244"/>
      <c r="O37" s="187"/>
      <c r="P37" s="278"/>
      <c r="Q37" s="235"/>
      <c r="R37" s="235"/>
      <c r="S37" s="293"/>
      <c r="V37" s="238"/>
    </row>
    <row r="38" spans="1:26" x14ac:dyDescent="0.35">
      <c r="A38" s="197"/>
      <c r="B38" s="241"/>
      <c r="C38" s="125" t="s">
        <v>318</v>
      </c>
      <c r="D38" s="108" t="s">
        <v>289</v>
      </c>
      <c r="E38" s="254"/>
      <c r="F38" s="241"/>
      <c r="G38" s="241"/>
      <c r="H38" s="241"/>
      <c r="I38" s="244"/>
      <c r="J38" s="244"/>
      <c r="K38" s="244"/>
      <c r="L38" s="244"/>
      <c r="M38" s="244"/>
      <c r="N38" s="244"/>
      <c r="O38" s="187"/>
      <c r="P38" s="278"/>
      <c r="Q38" s="235"/>
      <c r="R38" s="235"/>
      <c r="S38" s="293"/>
      <c r="V38" s="238"/>
    </row>
    <row r="39" spans="1:26" ht="15" thickBot="1" x14ac:dyDescent="0.4">
      <c r="A39" s="198"/>
      <c r="B39" s="242"/>
      <c r="C39" s="126" t="s">
        <v>319</v>
      </c>
      <c r="D39" s="108" t="s">
        <v>289</v>
      </c>
      <c r="E39" s="255"/>
      <c r="F39" s="242"/>
      <c r="G39" s="242"/>
      <c r="H39" s="242"/>
      <c r="I39" s="256"/>
      <c r="J39" s="256"/>
      <c r="K39" s="256"/>
      <c r="L39" s="256"/>
      <c r="M39" s="256"/>
      <c r="N39" s="256"/>
      <c r="O39" s="247"/>
      <c r="P39" s="279"/>
      <c r="Q39" s="258"/>
      <c r="R39" s="258"/>
      <c r="S39" s="293"/>
      <c r="V39" s="252"/>
    </row>
    <row r="40" spans="1:26" ht="14.5" customHeight="1" x14ac:dyDescent="0.35">
      <c r="A40" s="196" t="s">
        <v>77</v>
      </c>
      <c r="B40" s="240" t="s">
        <v>99</v>
      </c>
      <c r="C40" s="122" t="s">
        <v>320</v>
      </c>
      <c r="D40" s="119" t="s">
        <v>281</v>
      </c>
      <c r="E40" s="253" t="s">
        <v>281</v>
      </c>
      <c r="F40" s="240">
        <f ca="1">COUNTIFS(INDIRECT("RAG!$C$"&amp;$V12&amp;":$BB$"&amp;$V12),F$11,RAG!$C$3:$BB$3,$B40)</f>
        <v>0</v>
      </c>
      <c r="G40" s="240">
        <f ca="1">COUNTIFS(INDIRECT("RAG!$C$"&amp;$V12&amp;":$BB$"&amp;$V12),G$11,RAG!$C$3:$BB$3,$B40)</f>
        <v>0</v>
      </c>
      <c r="H40" s="240">
        <f ca="1">COUNTIFS(INDIRECT("RAG!$C$"&amp;$V12&amp;":$BB$"&amp;$V12),H$11,RAG!$C$3:$BB$3,$B40)</f>
        <v>2</v>
      </c>
      <c r="I40" s="243" t="s">
        <v>282</v>
      </c>
      <c r="J40" s="243" t="s">
        <v>335</v>
      </c>
      <c r="K40" s="243" t="s">
        <v>321</v>
      </c>
      <c r="L40" s="243" t="s">
        <v>285</v>
      </c>
      <c r="M40" s="243" t="s">
        <v>286</v>
      </c>
      <c r="N40" s="243" t="s">
        <v>287</v>
      </c>
      <c r="O40" s="246" t="s">
        <v>843</v>
      </c>
      <c r="P40" s="231" t="s">
        <v>281</v>
      </c>
      <c r="Q40" s="234"/>
      <c r="R40" s="234"/>
      <c r="S40" s="293"/>
      <c r="V40" s="237"/>
      <c r="Z40" t="str">
        <f>IF(R40&gt;0,B40&amp;":"&amp;R40&amp;"
","")</f>
        <v/>
      </c>
    </row>
    <row r="41" spans="1:26" ht="29" x14ac:dyDescent="0.35">
      <c r="A41" s="197"/>
      <c r="B41" s="241"/>
      <c r="C41" s="81" t="s">
        <v>322</v>
      </c>
      <c r="D41" s="108" t="s">
        <v>289</v>
      </c>
      <c r="E41" s="254"/>
      <c r="F41" s="241"/>
      <c r="G41" s="241"/>
      <c r="H41" s="241"/>
      <c r="I41" s="244"/>
      <c r="J41" s="244"/>
      <c r="K41" s="244"/>
      <c r="L41" s="244"/>
      <c r="M41" s="244"/>
      <c r="N41" s="244"/>
      <c r="O41" s="187"/>
      <c r="P41" s="232"/>
      <c r="Q41" s="235"/>
      <c r="R41" s="235"/>
      <c r="S41" s="293"/>
      <c r="V41" s="238"/>
    </row>
    <row r="42" spans="1:26" x14ac:dyDescent="0.35">
      <c r="A42" s="197"/>
      <c r="B42" s="241"/>
      <c r="C42" s="81" t="s">
        <v>323</v>
      </c>
      <c r="D42" s="108" t="s">
        <v>281</v>
      </c>
      <c r="E42" s="254"/>
      <c r="F42" s="241"/>
      <c r="G42" s="241"/>
      <c r="H42" s="241"/>
      <c r="I42" s="244"/>
      <c r="J42" s="244"/>
      <c r="K42" s="244"/>
      <c r="L42" s="244"/>
      <c r="M42" s="244"/>
      <c r="N42" s="244"/>
      <c r="O42" s="187"/>
      <c r="P42" s="232"/>
      <c r="Q42" s="235"/>
      <c r="R42" s="235"/>
      <c r="S42" s="293"/>
      <c r="V42" s="238"/>
    </row>
    <row r="43" spans="1:26" ht="29" x14ac:dyDescent="0.35">
      <c r="A43" s="197"/>
      <c r="B43" s="241"/>
      <c r="C43" s="81" t="s">
        <v>324</v>
      </c>
      <c r="D43" s="108" t="s">
        <v>289</v>
      </c>
      <c r="E43" s="254"/>
      <c r="F43" s="241"/>
      <c r="G43" s="241"/>
      <c r="H43" s="241"/>
      <c r="I43" s="244"/>
      <c r="J43" s="244"/>
      <c r="K43" s="244"/>
      <c r="L43" s="244"/>
      <c r="M43" s="244"/>
      <c r="N43" s="244"/>
      <c r="O43" s="187"/>
      <c r="P43" s="232"/>
      <c r="Q43" s="235"/>
      <c r="R43" s="235"/>
      <c r="S43" s="293"/>
      <c r="V43" s="238"/>
    </row>
    <row r="44" spans="1:26" ht="43.5" x14ac:dyDescent="0.35">
      <c r="A44" s="197"/>
      <c r="B44" s="241"/>
      <c r="C44" s="81" t="s">
        <v>325</v>
      </c>
      <c r="D44" s="108" t="s">
        <v>289</v>
      </c>
      <c r="E44" s="254"/>
      <c r="F44" s="241"/>
      <c r="G44" s="241"/>
      <c r="H44" s="241"/>
      <c r="I44" s="244"/>
      <c r="J44" s="244"/>
      <c r="K44" s="244"/>
      <c r="L44" s="244"/>
      <c r="M44" s="244"/>
      <c r="N44" s="244"/>
      <c r="O44" s="187"/>
      <c r="P44" s="232"/>
      <c r="Q44" s="235"/>
      <c r="R44" s="235"/>
      <c r="S44" s="293"/>
      <c r="V44" s="238"/>
    </row>
    <row r="45" spans="1:26" ht="29.5" thickBot="1" x14ac:dyDescent="0.4">
      <c r="A45" s="198"/>
      <c r="B45" s="242"/>
      <c r="C45" s="123" t="s">
        <v>326</v>
      </c>
      <c r="D45" s="108" t="s">
        <v>289</v>
      </c>
      <c r="E45" s="255"/>
      <c r="F45" s="242"/>
      <c r="G45" s="242"/>
      <c r="H45" s="242"/>
      <c r="I45" s="256"/>
      <c r="J45" s="256"/>
      <c r="K45" s="256"/>
      <c r="L45" s="256"/>
      <c r="M45" s="256"/>
      <c r="N45" s="256"/>
      <c r="O45" s="247"/>
      <c r="P45" s="248"/>
      <c r="Q45" s="258"/>
      <c r="R45" s="258"/>
      <c r="S45" s="293"/>
      <c r="V45" s="252"/>
    </row>
    <row r="46" spans="1:26" ht="29" x14ac:dyDescent="0.35">
      <c r="A46" s="196" t="s">
        <v>80</v>
      </c>
      <c r="B46" s="240" t="s">
        <v>100</v>
      </c>
      <c r="C46" s="122" t="s">
        <v>327</v>
      </c>
      <c r="D46" s="119" t="s">
        <v>281</v>
      </c>
      <c r="E46" s="253" t="s">
        <v>281</v>
      </c>
      <c r="F46" s="240">
        <f ca="1">COUNTIFS(INDIRECT("RAG!$C$"&amp;$V12&amp;":$BB$"&amp;$V12),F$11,RAG!$C$3:$BB$3,$B46)</f>
        <v>2</v>
      </c>
      <c r="G46" s="240">
        <f ca="1">COUNTIFS(INDIRECT("RAG!$C$"&amp;$V12&amp;":$BB$"&amp;$V12),G$11,RAG!$C$3:$BB$3,$B46)</f>
        <v>1</v>
      </c>
      <c r="H46" s="240">
        <f ca="1">COUNTIFS(INDIRECT("RAG!$C$"&amp;$V12&amp;":$BB$"&amp;$V12),H$11,RAG!$C$3:$BB$3,$B46)</f>
        <v>4</v>
      </c>
      <c r="I46" s="243" t="s">
        <v>282</v>
      </c>
      <c r="J46" s="243" t="s">
        <v>335</v>
      </c>
      <c r="K46" s="243" t="s">
        <v>284</v>
      </c>
      <c r="L46" s="243" t="s">
        <v>285</v>
      </c>
      <c r="M46" s="243" t="s">
        <v>286</v>
      </c>
      <c r="N46" s="243" t="s">
        <v>261</v>
      </c>
      <c r="O46" s="246" t="s">
        <v>844</v>
      </c>
      <c r="P46" s="277" t="s">
        <v>281</v>
      </c>
      <c r="Q46" s="234"/>
      <c r="R46" s="234" t="s">
        <v>312</v>
      </c>
      <c r="S46" s="292"/>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54"/>
      <c r="F47" s="241"/>
      <c r="G47" s="241"/>
      <c r="H47" s="241"/>
      <c r="I47" s="244"/>
      <c r="J47" s="244"/>
      <c r="K47" s="244"/>
      <c r="L47" s="244"/>
      <c r="M47" s="244"/>
      <c r="N47" s="244"/>
      <c r="O47" s="187"/>
      <c r="P47" s="278"/>
      <c r="Q47" s="235"/>
      <c r="R47" s="235"/>
      <c r="S47" s="292"/>
      <c r="V47" s="238"/>
    </row>
    <row r="48" spans="1:26" x14ac:dyDescent="0.35">
      <c r="A48" s="197"/>
      <c r="B48" s="241"/>
      <c r="C48" s="81" t="s">
        <v>329</v>
      </c>
      <c r="D48" s="108" t="s">
        <v>281</v>
      </c>
      <c r="E48" s="254"/>
      <c r="F48" s="241"/>
      <c r="G48" s="241"/>
      <c r="H48" s="241"/>
      <c r="I48" s="244"/>
      <c r="J48" s="244"/>
      <c r="K48" s="244"/>
      <c r="L48" s="244"/>
      <c r="M48" s="244"/>
      <c r="N48" s="244"/>
      <c r="O48" s="187"/>
      <c r="P48" s="278"/>
      <c r="Q48" s="235"/>
      <c r="R48" s="235"/>
      <c r="S48" s="292"/>
      <c r="V48" s="238"/>
    </row>
    <row r="49" spans="1:26" ht="14.5" customHeight="1" x14ac:dyDescent="0.35">
      <c r="A49" s="197"/>
      <c r="B49" s="241"/>
      <c r="C49" s="81" t="s">
        <v>330</v>
      </c>
      <c r="D49" s="108" t="s">
        <v>289</v>
      </c>
      <c r="E49" s="254"/>
      <c r="F49" s="241"/>
      <c r="G49" s="241"/>
      <c r="H49" s="241"/>
      <c r="I49" s="244"/>
      <c r="J49" s="244"/>
      <c r="K49" s="244"/>
      <c r="L49" s="244"/>
      <c r="M49" s="244"/>
      <c r="N49" s="244"/>
      <c r="O49" s="187"/>
      <c r="P49" s="278"/>
      <c r="Q49" s="235"/>
      <c r="R49" s="235"/>
      <c r="S49" s="292"/>
      <c r="V49" s="238"/>
    </row>
    <row r="50" spans="1:26" ht="91" customHeight="1" thickBot="1" x14ac:dyDescent="0.4">
      <c r="A50" s="198"/>
      <c r="B50" s="242"/>
      <c r="C50" s="123" t="s">
        <v>331</v>
      </c>
      <c r="D50" s="108" t="s">
        <v>289</v>
      </c>
      <c r="E50" s="255"/>
      <c r="F50" s="242"/>
      <c r="G50" s="242"/>
      <c r="H50" s="242"/>
      <c r="I50" s="256"/>
      <c r="J50" s="256"/>
      <c r="K50" s="256"/>
      <c r="L50" s="256"/>
      <c r="M50" s="256"/>
      <c r="N50" s="256"/>
      <c r="O50" s="247"/>
      <c r="P50" s="279"/>
      <c r="Q50" s="258"/>
      <c r="R50" s="258"/>
      <c r="S50" s="292"/>
      <c r="V50" s="252"/>
    </row>
    <row r="51" spans="1:26" ht="43.5" customHeight="1" x14ac:dyDescent="0.35">
      <c r="A51" s="196" t="s">
        <v>81</v>
      </c>
      <c r="B51" s="240" t="s">
        <v>101</v>
      </c>
      <c r="C51" s="122" t="s">
        <v>332</v>
      </c>
      <c r="D51" s="119" t="s">
        <v>281</v>
      </c>
      <c r="E51" s="253" t="s">
        <v>281</v>
      </c>
      <c r="F51" s="240">
        <f ca="1">COUNTIFS(INDIRECT("RAG!$C$"&amp;$V12&amp;":$BB$"&amp;$V12),F$11,RAG!$C$3:$BB$3,$B51)</f>
        <v>1</v>
      </c>
      <c r="G51" s="240">
        <f ca="1">COUNTIFS(INDIRECT("RAG!$C$"&amp;$V12&amp;":$BB$"&amp;$V12),G$11,RAG!$C$3:$BB$3,$B51)</f>
        <v>0</v>
      </c>
      <c r="H51" s="240">
        <f ca="1">COUNTIFS(INDIRECT("RAG!$C$"&amp;$V12&amp;":$BB$"&amp;$V12),H$11,RAG!$C$3:$BB$3,$B51)</f>
        <v>3</v>
      </c>
      <c r="I51" s="280" t="s">
        <v>231</v>
      </c>
      <c r="J51" s="280" t="s">
        <v>231</v>
      </c>
      <c r="K51" s="280" t="s">
        <v>231</v>
      </c>
      <c r="L51" s="280" t="s">
        <v>231</v>
      </c>
      <c r="M51" s="280" t="s">
        <v>231</v>
      </c>
      <c r="N51" s="280" t="s">
        <v>262</v>
      </c>
      <c r="O51" s="262" t="s">
        <v>845</v>
      </c>
      <c r="P51" s="265" t="s">
        <v>289</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103.5" customHeight="1" thickBot="1" x14ac:dyDescent="0.4">
      <c r="A52" s="198"/>
      <c r="B52" s="242"/>
      <c r="C52" s="123" t="s">
        <v>333</v>
      </c>
      <c r="D52" s="108" t="s">
        <v>281</v>
      </c>
      <c r="E52" s="255"/>
      <c r="F52" s="242"/>
      <c r="G52" s="242"/>
      <c r="H52" s="242"/>
      <c r="I52" s="281"/>
      <c r="J52" s="281"/>
      <c r="K52" s="281"/>
      <c r="L52" s="281"/>
      <c r="M52" s="281"/>
      <c r="N52" s="281"/>
      <c r="O52" s="264"/>
      <c r="P52" s="267"/>
      <c r="Q52" s="258"/>
      <c r="R52" s="258"/>
      <c r="S52" s="293"/>
      <c r="V52" s="252"/>
    </row>
    <row r="53" spans="1:26" ht="29" x14ac:dyDescent="0.35">
      <c r="A53" s="196" t="s">
        <v>83</v>
      </c>
      <c r="B53" s="240" t="s">
        <v>102</v>
      </c>
      <c r="C53" s="119" t="s">
        <v>334</v>
      </c>
      <c r="D53" s="119" t="s">
        <v>289</v>
      </c>
      <c r="E53" s="265" t="s">
        <v>281</v>
      </c>
      <c r="F53" s="259">
        <f ca="1">COUNTIFS(INDIRECT("RAG!$C$"&amp;$V12&amp;":$BB$"&amp;$V12),F$11,RAG!$C$3:$BB$3,$B53)</f>
        <v>1</v>
      </c>
      <c r="G53" s="259">
        <f ca="1">COUNTIFS(INDIRECT("RAG!$C$"&amp;$V12&amp;":$BB$"&amp;$V12),G$11,RAG!$C$3:$BB$3,$B53)</f>
        <v>0</v>
      </c>
      <c r="H53" s="259">
        <f ca="1">COUNTIFS(INDIRECT("RAG!$C$"&amp;$V12&amp;":$BB$"&amp;$V12),H$11,RAG!$C$3:$BB$3,$B53)</f>
        <v>0</v>
      </c>
      <c r="I53" s="243" t="s">
        <v>282</v>
      </c>
      <c r="J53" s="243" t="s">
        <v>335</v>
      </c>
      <c r="K53" s="243" t="s">
        <v>284</v>
      </c>
      <c r="L53" s="243" t="s">
        <v>285</v>
      </c>
      <c r="M53" s="243" t="s">
        <v>286</v>
      </c>
      <c r="N53" s="243" t="s">
        <v>261</v>
      </c>
      <c r="O53" s="246" t="s">
        <v>663</v>
      </c>
      <c r="P53" s="277" t="s">
        <v>281</v>
      </c>
      <c r="Q53" s="234"/>
      <c r="R53" s="249"/>
      <c r="S53" s="293"/>
      <c r="V53" s="237"/>
      <c r="Z53" t="str">
        <f>IF(R53&gt;0,B53&amp;":"&amp;R53&amp;"
","")</f>
        <v/>
      </c>
    </row>
    <row r="54" spans="1:26" x14ac:dyDescent="0.35">
      <c r="A54" s="197"/>
      <c r="B54" s="241"/>
      <c r="C54" s="108" t="s">
        <v>336</v>
      </c>
      <c r="D54" s="108" t="s">
        <v>281</v>
      </c>
      <c r="E54" s="266"/>
      <c r="F54" s="260"/>
      <c r="G54" s="260"/>
      <c r="H54" s="260"/>
      <c r="I54" s="244"/>
      <c r="J54" s="244"/>
      <c r="K54" s="244"/>
      <c r="L54" s="244"/>
      <c r="M54" s="244"/>
      <c r="N54" s="244"/>
      <c r="O54" s="187"/>
      <c r="P54" s="278"/>
      <c r="Q54" s="235"/>
      <c r="R54" s="250"/>
      <c r="S54" s="293"/>
      <c r="V54" s="238"/>
    </row>
    <row r="55" spans="1:26" x14ac:dyDescent="0.35">
      <c r="A55" s="197"/>
      <c r="B55" s="241"/>
      <c r="C55" s="127" t="s">
        <v>337</v>
      </c>
      <c r="D55" s="108" t="s">
        <v>289</v>
      </c>
      <c r="E55" s="266"/>
      <c r="F55" s="260"/>
      <c r="G55" s="260"/>
      <c r="H55" s="260"/>
      <c r="I55" s="244"/>
      <c r="J55" s="244"/>
      <c r="K55" s="244"/>
      <c r="L55" s="244"/>
      <c r="M55" s="244"/>
      <c r="N55" s="244"/>
      <c r="O55" s="187"/>
      <c r="P55" s="278"/>
      <c r="Q55" s="235"/>
      <c r="R55" s="250"/>
      <c r="S55" s="293"/>
      <c r="V55" s="238"/>
    </row>
    <row r="56" spans="1:26" x14ac:dyDescent="0.35">
      <c r="A56" s="197"/>
      <c r="B56" s="241"/>
      <c r="C56" s="108" t="s">
        <v>338</v>
      </c>
      <c r="D56" s="108" t="s">
        <v>289</v>
      </c>
      <c r="E56" s="266"/>
      <c r="F56" s="260"/>
      <c r="G56" s="260"/>
      <c r="H56" s="260"/>
      <c r="I56" s="244"/>
      <c r="J56" s="244"/>
      <c r="K56" s="244"/>
      <c r="L56" s="244"/>
      <c r="M56" s="244"/>
      <c r="N56" s="244"/>
      <c r="O56" s="187"/>
      <c r="P56" s="278"/>
      <c r="Q56" s="235"/>
      <c r="R56" s="250"/>
      <c r="S56" s="293"/>
      <c r="V56" s="238"/>
    </row>
    <row r="57" spans="1:26" ht="112" customHeight="1" thickBot="1" x14ac:dyDescent="0.4">
      <c r="A57" s="198"/>
      <c r="B57" s="242"/>
      <c r="C57" s="121" t="s">
        <v>339</v>
      </c>
      <c r="D57" s="108" t="s">
        <v>281</v>
      </c>
      <c r="E57" s="267"/>
      <c r="F57" s="261"/>
      <c r="G57" s="261"/>
      <c r="H57" s="261"/>
      <c r="I57" s="256"/>
      <c r="J57" s="256"/>
      <c r="K57" s="256"/>
      <c r="L57" s="256"/>
      <c r="M57" s="256"/>
      <c r="N57" s="256"/>
      <c r="O57" s="247"/>
      <c r="P57" s="279"/>
      <c r="Q57" s="258"/>
      <c r="R57" s="251"/>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1</v>
      </c>
      <c r="H58" s="259">
        <f ca="1">COUNTIFS(INDIRECT("RAG!$C$"&amp;$V12&amp;":$BB$"&amp;$V12),H$11,RAG!$C$3:$BB$3,$B58)</f>
        <v>1</v>
      </c>
      <c r="I58" s="243" t="s">
        <v>282</v>
      </c>
      <c r="J58" s="243" t="s">
        <v>335</v>
      </c>
      <c r="K58" s="243" t="s">
        <v>284</v>
      </c>
      <c r="L58" s="243" t="s">
        <v>285</v>
      </c>
      <c r="M58" s="243" t="s">
        <v>286</v>
      </c>
      <c r="N58" s="280" t="s">
        <v>261</v>
      </c>
      <c r="O58" s="262" t="s">
        <v>846</v>
      </c>
      <c r="P58" s="265" t="s">
        <v>289</v>
      </c>
      <c r="Q58" s="304"/>
      <c r="R58" s="234" t="s">
        <v>524</v>
      </c>
      <c r="S58" s="293"/>
      <c r="V58" s="237"/>
      <c r="Z58" t="str">
        <f>IF(R58&gt;0,B58&amp;":"&amp;R58&amp;"
","")</f>
        <v xml:space="preserve">IIA9:Local Plan Policy CN4: Sustainable Drainage requires sites to incorporate natural flood risk solutions, such as SUDs.
</v>
      </c>
    </row>
    <row r="59" spans="1:26" ht="14.5" customHeight="1" x14ac:dyDescent="0.35">
      <c r="A59" s="197"/>
      <c r="B59" s="241"/>
      <c r="C59" s="109" t="s">
        <v>341</v>
      </c>
      <c r="D59" s="108" t="s">
        <v>289</v>
      </c>
      <c r="E59" s="266"/>
      <c r="F59" s="260"/>
      <c r="G59" s="260"/>
      <c r="H59" s="260"/>
      <c r="I59" s="244"/>
      <c r="J59" s="244"/>
      <c r="K59" s="244"/>
      <c r="L59" s="244"/>
      <c r="M59" s="244"/>
      <c r="N59" s="282"/>
      <c r="O59" s="263"/>
      <c r="P59" s="266"/>
      <c r="Q59" s="305"/>
      <c r="R59" s="235"/>
      <c r="S59" s="293"/>
      <c r="V59" s="238"/>
    </row>
    <row r="60" spans="1:26" ht="29.5" thickBot="1" x14ac:dyDescent="0.4">
      <c r="A60" s="198"/>
      <c r="B60" s="242"/>
      <c r="C60" s="129" t="s">
        <v>342</v>
      </c>
      <c r="D60" s="108" t="s">
        <v>289</v>
      </c>
      <c r="E60" s="267"/>
      <c r="F60" s="261"/>
      <c r="G60" s="261"/>
      <c r="H60" s="261"/>
      <c r="I60" s="256"/>
      <c r="J60" s="256"/>
      <c r="K60" s="256"/>
      <c r="L60" s="256"/>
      <c r="M60" s="256"/>
      <c r="N60" s="281"/>
      <c r="O60" s="264"/>
      <c r="P60" s="267"/>
      <c r="Q60" s="306"/>
      <c r="R60" s="258"/>
      <c r="S60" s="293"/>
      <c r="V60" s="252"/>
    </row>
    <row r="61" spans="1:26" x14ac:dyDescent="0.35">
      <c r="A61" s="196" t="s">
        <v>85</v>
      </c>
      <c r="B61" s="240" t="s">
        <v>104</v>
      </c>
      <c r="C61" s="119" t="s">
        <v>343</v>
      </c>
      <c r="D61" s="119" t="s">
        <v>281</v>
      </c>
      <c r="E61" s="265" t="s">
        <v>281</v>
      </c>
      <c r="F61" s="259">
        <f ca="1">COUNTIFS(INDIRECT("RAG!$C$"&amp;$V12&amp;":$BB$"&amp;$V12),F$11,RAG!$C$3:$BB$3,$B61)</f>
        <v>1</v>
      </c>
      <c r="G61" s="259">
        <f ca="1">COUNTIFS(INDIRECT("RAG!$C$"&amp;$V12&amp;":$BB$"&amp;$V12),G$11,RAG!$C$3:$BB$3,$B61)</f>
        <v>2</v>
      </c>
      <c r="H61" s="259">
        <f ca="1">COUNTIFS(INDIRECT("RAG!$C$"&amp;$V12&amp;":$BB$"&amp;$V12),H$11,RAG!$C$3:$BB$3,$B61)</f>
        <v>2</v>
      </c>
      <c r="I61" s="243" t="s">
        <v>231</v>
      </c>
      <c r="J61" s="243" t="s">
        <v>231</v>
      </c>
      <c r="K61" s="243" t="s">
        <v>231</v>
      </c>
      <c r="L61" s="243" t="s">
        <v>231</v>
      </c>
      <c r="M61" s="243" t="s">
        <v>231</v>
      </c>
      <c r="N61" s="243" t="s">
        <v>262</v>
      </c>
      <c r="O61" s="246" t="s">
        <v>847</v>
      </c>
      <c r="P61" s="231" t="s">
        <v>289</v>
      </c>
      <c r="Q61" s="271"/>
      <c r="R61" s="271" t="s">
        <v>746</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44"/>
      <c r="J62" s="244"/>
      <c r="K62" s="244"/>
      <c r="L62" s="244"/>
      <c r="M62" s="244"/>
      <c r="N62" s="244"/>
      <c r="O62" s="187"/>
      <c r="P62" s="232"/>
      <c r="Q62" s="272"/>
      <c r="R62" s="272"/>
      <c r="S62" s="293"/>
      <c r="V62" s="275"/>
    </row>
    <row r="63" spans="1:26" x14ac:dyDescent="0.35">
      <c r="A63" s="197"/>
      <c r="B63" s="241"/>
      <c r="C63" s="108" t="s">
        <v>345</v>
      </c>
      <c r="D63" s="108" t="s">
        <v>281</v>
      </c>
      <c r="E63" s="266"/>
      <c r="F63" s="260"/>
      <c r="G63" s="260"/>
      <c r="H63" s="260"/>
      <c r="I63" s="244"/>
      <c r="J63" s="244"/>
      <c r="K63" s="244"/>
      <c r="L63" s="244"/>
      <c r="M63" s="244"/>
      <c r="N63" s="244"/>
      <c r="O63" s="187"/>
      <c r="P63" s="232"/>
      <c r="Q63" s="272"/>
      <c r="R63" s="272"/>
      <c r="S63" s="293"/>
      <c r="V63" s="275"/>
    </row>
    <row r="64" spans="1:26" x14ac:dyDescent="0.35">
      <c r="A64" s="197"/>
      <c r="B64" s="241"/>
      <c r="C64" s="108" t="s">
        <v>346</v>
      </c>
      <c r="D64" s="108" t="s">
        <v>281</v>
      </c>
      <c r="E64" s="266"/>
      <c r="F64" s="260"/>
      <c r="G64" s="260"/>
      <c r="H64" s="260"/>
      <c r="I64" s="244"/>
      <c r="J64" s="244"/>
      <c r="K64" s="244"/>
      <c r="L64" s="244"/>
      <c r="M64" s="244"/>
      <c r="N64" s="244"/>
      <c r="O64" s="187"/>
      <c r="P64" s="232"/>
      <c r="Q64" s="272"/>
      <c r="R64" s="272"/>
      <c r="S64" s="293"/>
      <c r="V64" s="275"/>
    </row>
    <row r="65" spans="1:26" x14ac:dyDescent="0.35">
      <c r="A65" s="197"/>
      <c r="B65" s="241"/>
      <c r="C65" s="108" t="s">
        <v>347</v>
      </c>
      <c r="D65" s="108" t="s">
        <v>289</v>
      </c>
      <c r="E65" s="266"/>
      <c r="F65" s="260"/>
      <c r="G65" s="260"/>
      <c r="H65" s="260"/>
      <c r="I65" s="244"/>
      <c r="J65" s="244"/>
      <c r="K65" s="244"/>
      <c r="L65" s="244"/>
      <c r="M65" s="244"/>
      <c r="N65" s="244"/>
      <c r="O65" s="187"/>
      <c r="P65" s="232"/>
      <c r="Q65" s="272"/>
      <c r="R65" s="272"/>
      <c r="S65" s="293"/>
      <c r="V65" s="275"/>
    </row>
    <row r="66" spans="1:26" x14ac:dyDescent="0.35">
      <c r="A66" s="197"/>
      <c r="B66" s="241"/>
      <c r="C66" s="108" t="s">
        <v>348</v>
      </c>
      <c r="D66" s="108" t="s">
        <v>289</v>
      </c>
      <c r="E66" s="266"/>
      <c r="F66" s="260"/>
      <c r="G66" s="260"/>
      <c r="H66" s="260"/>
      <c r="I66" s="244"/>
      <c r="J66" s="244"/>
      <c r="K66" s="244"/>
      <c r="L66" s="244"/>
      <c r="M66" s="244"/>
      <c r="N66" s="244"/>
      <c r="O66" s="187"/>
      <c r="P66" s="232"/>
      <c r="Q66" s="272"/>
      <c r="R66" s="272"/>
      <c r="S66" s="293"/>
      <c r="V66" s="275"/>
    </row>
    <row r="67" spans="1:26" ht="29" x14ac:dyDescent="0.35">
      <c r="A67" s="197"/>
      <c r="B67" s="241"/>
      <c r="C67" s="108" t="s">
        <v>349</v>
      </c>
      <c r="D67" s="108" t="s">
        <v>289</v>
      </c>
      <c r="E67" s="266"/>
      <c r="F67" s="260"/>
      <c r="G67" s="260"/>
      <c r="H67" s="260"/>
      <c r="I67" s="244"/>
      <c r="J67" s="244"/>
      <c r="K67" s="244"/>
      <c r="L67" s="244"/>
      <c r="M67" s="244"/>
      <c r="N67" s="244"/>
      <c r="O67" s="187"/>
      <c r="P67" s="232"/>
      <c r="Q67" s="272"/>
      <c r="R67" s="272"/>
      <c r="S67" s="293"/>
      <c r="V67" s="275"/>
    </row>
    <row r="68" spans="1:26" ht="15" thickBot="1" x14ac:dyDescent="0.4">
      <c r="A68" s="198"/>
      <c r="B68" s="242"/>
      <c r="C68" s="121" t="s">
        <v>350</v>
      </c>
      <c r="D68" s="108" t="s">
        <v>281</v>
      </c>
      <c r="E68" s="267"/>
      <c r="F68" s="261"/>
      <c r="G68" s="261"/>
      <c r="H68" s="261"/>
      <c r="I68" s="256"/>
      <c r="J68" s="256"/>
      <c r="K68" s="256"/>
      <c r="L68" s="256"/>
      <c r="M68" s="256"/>
      <c r="N68" s="256"/>
      <c r="O68" s="247"/>
      <c r="P68" s="248"/>
      <c r="Q68" s="273"/>
      <c r="R68" s="273"/>
      <c r="S68" s="293"/>
      <c r="V68" s="276"/>
    </row>
    <row r="69" spans="1:26" ht="14.5" customHeight="1" x14ac:dyDescent="0.35">
      <c r="A69" s="196" t="s">
        <v>599</v>
      </c>
      <c r="B69" s="240" t="s">
        <v>105</v>
      </c>
      <c r="C69" s="124" t="s">
        <v>738</v>
      </c>
      <c r="D69" s="119" t="s">
        <v>281</v>
      </c>
      <c r="E69" s="265" t="s">
        <v>281</v>
      </c>
      <c r="F69" s="259">
        <f ca="1">COUNTIFS(INDIRECT("RAG!$C$"&amp;$V12&amp;":$BB$"&amp;$V12),F$11,RAG!$C$3:$BB$3,$B69)</f>
        <v>0</v>
      </c>
      <c r="G69" s="259">
        <f ca="1">COUNTIFS(INDIRECT("RAG!$C$"&amp;$V12&amp;":$BB$"&amp;$V12),G$11,RAG!$C$3:$BB$3,$B69)</f>
        <v>0</v>
      </c>
      <c r="H69" s="259">
        <f ca="1">COUNTIFS(INDIRECT("RAG!$C$"&amp;$V12&amp;":$BB$"&amp;$V12),H$11,RAG!$C$3:$BB$3,$B69)</f>
        <v>6</v>
      </c>
      <c r="I69" s="243" t="s">
        <v>282</v>
      </c>
      <c r="J69" s="243" t="s">
        <v>335</v>
      </c>
      <c r="K69" s="243" t="s">
        <v>284</v>
      </c>
      <c r="L69" s="243" t="s">
        <v>285</v>
      </c>
      <c r="M69" s="243" t="s">
        <v>286</v>
      </c>
      <c r="N69" s="243" t="s">
        <v>261</v>
      </c>
      <c r="O69" s="262" t="s">
        <v>561</v>
      </c>
      <c r="P69" s="231" t="s">
        <v>289</v>
      </c>
      <c r="Q69" s="249"/>
      <c r="R69" s="249"/>
      <c r="S69" s="292"/>
      <c r="V69" s="237"/>
      <c r="Z69" t="str">
        <f>IF(R69&gt;0,B69&amp;":"&amp;R69&amp;"
","")</f>
        <v/>
      </c>
    </row>
    <row r="70" spans="1:26" x14ac:dyDescent="0.35">
      <c r="A70" s="197"/>
      <c r="B70" s="241"/>
      <c r="C70" s="125" t="s">
        <v>352</v>
      </c>
      <c r="D70" s="108" t="s">
        <v>281</v>
      </c>
      <c r="E70" s="266"/>
      <c r="F70" s="260"/>
      <c r="G70" s="260"/>
      <c r="H70" s="260"/>
      <c r="I70" s="244"/>
      <c r="J70" s="244"/>
      <c r="K70" s="244"/>
      <c r="L70" s="244"/>
      <c r="M70" s="244"/>
      <c r="N70" s="244"/>
      <c r="O70" s="263"/>
      <c r="P70" s="232"/>
      <c r="Q70" s="250"/>
      <c r="R70" s="250"/>
      <c r="S70" s="292"/>
      <c r="V70" s="238"/>
    </row>
    <row r="71" spans="1:26" ht="29" x14ac:dyDescent="0.35">
      <c r="A71" s="197"/>
      <c r="B71" s="241"/>
      <c r="C71" s="125" t="s">
        <v>353</v>
      </c>
      <c r="D71" s="108" t="s">
        <v>289</v>
      </c>
      <c r="E71" s="266"/>
      <c r="F71" s="260"/>
      <c r="G71" s="260"/>
      <c r="H71" s="260"/>
      <c r="I71" s="244"/>
      <c r="J71" s="244"/>
      <c r="K71" s="244"/>
      <c r="L71" s="244"/>
      <c r="M71" s="244"/>
      <c r="N71" s="244"/>
      <c r="O71" s="263"/>
      <c r="P71" s="232"/>
      <c r="Q71" s="250"/>
      <c r="R71" s="250"/>
      <c r="S71" s="292"/>
      <c r="V71" s="238"/>
    </row>
    <row r="72" spans="1:26" x14ac:dyDescent="0.35">
      <c r="A72" s="197"/>
      <c r="B72" s="241"/>
      <c r="C72" s="125" t="s">
        <v>354</v>
      </c>
      <c r="D72" s="108" t="s">
        <v>289</v>
      </c>
      <c r="E72" s="266"/>
      <c r="F72" s="260"/>
      <c r="G72" s="260"/>
      <c r="H72" s="260"/>
      <c r="I72" s="244"/>
      <c r="J72" s="244"/>
      <c r="K72" s="244"/>
      <c r="L72" s="244"/>
      <c r="M72" s="244"/>
      <c r="N72" s="244"/>
      <c r="O72" s="263"/>
      <c r="P72" s="232"/>
      <c r="Q72" s="250"/>
      <c r="R72" s="250"/>
      <c r="S72" s="292"/>
      <c r="V72" s="238"/>
    </row>
    <row r="73" spans="1:26" x14ac:dyDescent="0.35">
      <c r="A73" s="197"/>
      <c r="B73" s="241"/>
      <c r="C73" s="125" t="s">
        <v>739</v>
      </c>
      <c r="D73" s="108" t="s">
        <v>289</v>
      </c>
      <c r="E73" s="266"/>
      <c r="F73" s="260"/>
      <c r="G73" s="260"/>
      <c r="H73" s="260"/>
      <c r="I73" s="244"/>
      <c r="J73" s="244"/>
      <c r="K73" s="244"/>
      <c r="L73" s="244"/>
      <c r="M73" s="244"/>
      <c r="N73" s="244"/>
      <c r="O73" s="263"/>
      <c r="P73" s="232"/>
      <c r="Q73" s="250"/>
      <c r="R73" s="250"/>
      <c r="S73" s="292"/>
      <c r="V73" s="238"/>
    </row>
    <row r="74" spans="1:26" x14ac:dyDescent="0.35">
      <c r="A74" s="197"/>
      <c r="B74" s="241"/>
      <c r="C74" s="125" t="s">
        <v>355</v>
      </c>
      <c r="D74" s="108" t="s">
        <v>289</v>
      </c>
      <c r="E74" s="266"/>
      <c r="F74" s="260"/>
      <c r="G74" s="260"/>
      <c r="H74" s="260"/>
      <c r="I74" s="244"/>
      <c r="J74" s="244"/>
      <c r="K74" s="244"/>
      <c r="L74" s="244"/>
      <c r="M74" s="244"/>
      <c r="N74" s="244"/>
      <c r="O74" s="263"/>
      <c r="P74" s="232"/>
      <c r="Q74" s="250"/>
      <c r="R74" s="250"/>
      <c r="S74" s="292"/>
      <c r="V74" s="238"/>
    </row>
    <row r="75" spans="1:26" ht="15" thickBot="1" x14ac:dyDescent="0.4">
      <c r="A75" s="198"/>
      <c r="B75" s="242"/>
      <c r="C75" s="126" t="s">
        <v>356</v>
      </c>
      <c r="D75" s="108" t="s">
        <v>289</v>
      </c>
      <c r="E75" s="267"/>
      <c r="F75" s="261"/>
      <c r="G75" s="261"/>
      <c r="H75" s="261"/>
      <c r="I75" s="256"/>
      <c r="J75" s="256"/>
      <c r="K75" s="256"/>
      <c r="L75" s="256"/>
      <c r="M75" s="256"/>
      <c r="N75" s="256"/>
      <c r="O75" s="264"/>
      <c r="P75" s="248"/>
      <c r="Q75" s="251"/>
      <c r="R75" s="251"/>
      <c r="S75" s="292"/>
      <c r="V75" s="252"/>
    </row>
    <row r="76" spans="1:26" ht="14.5" customHeight="1" x14ac:dyDescent="0.35">
      <c r="A76" s="196" t="s">
        <v>87</v>
      </c>
      <c r="B76" s="240" t="s">
        <v>106</v>
      </c>
      <c r="C76" s="124" t="s">
        <v>357</v>
      </c>
      <c r="D76" s="119" t="s">
        <v>281</v>
      </c>
      <c r="E76" s="265" t="s">
        <v>281</v>
      </c>
      <c r="F76" s="259">
        <f ca="1">COUNTIFS(INDIRECT("RAG!$C$"&amp;$V12&amp;":$BB$"&amp;$V12),F$11,RAG!$C$3:$BB$3,$B76)</f>
        <v>1</v>
      </c>
      <c r="G76" s="259">
        <f ca="1">COUNTIFS(INDIRECT("RAG!$C$"&amp;$V12&amp;":$BB$"&amp;$V12),G$11,RAG!$C$3:$BB$3,$B76)</f>
        <v>0</v>
      </c>
      <c r="H76" s="259">
        <f ca="1">COUNTIFS(INDIRECT("RAG!$C$"&amp;$V12&amp;":$BB$"&amp;$V12),H$11,RAG!$C$3:$BB$3,$B76)</f>
        <v>3</v>
      </c>
      <c r="I76" s="243" t="s">
        <v>231</v>
      </c>
      <c r="J76" s="243" t="s">
        <v>231</v>
      </c>
      <c r="K76" s="243" t="s">
        <v>231</v>
      </c>
      <c r="L76" s="243" t="s">
        <v>231</v>
      </c>
      <c r="M76" s="243" t="s">
        <v>231</v>
      </c>
      <c r="N76" s="243" t="s">
        <v>262</v>
      </c>
      <c r="O76" s="268" t="s">
        <v>518</v>
      </c>
      <c r="P76" s="231" t="s">
        <v>289</v>
      </c>
      <c r="Q76" s="234"/>
      <c r="R76" s="234" t="s">
        <v>392</v>
      </c>
      <c r="S76" s="293"/>
      <c r="V76" s="237"/>
      <c r="Z76" t="str">
        <f>IF(R76&gt;0,B76&amp;":"&amp;R76&amp;"
","")</f>
        <v xml:space="preserve">IIA12:Local Plan Policy GR1 Achieving a High Standard of Development
Design and Layout Considerations requires all development proposals to respect the character and landscape of which it is built in.
</v>
      </c>
    </row>
    <row r="77" spans="1:26" x14ac:dyDescent="0.35">
      <c r="A77" s="197"/>
      <c r="B77" s="241"/>
      <c r="C77" s="125" t="s">
        <v>359</v>
      </c>
      <c r="D77" s="108" t="s">
        <v>289</v>
      </c>
      <c r="E77" s="266"/>
      <c r="F77" s="260"/>
      <c r="G77" s="260"/>
      <c r="H77" s="260"/>
      <c r="I77" s="244"/>
      <c r="J77" s="244"/>
      <c r="K77" s="244"/>
      <c r="L77" s="244"/>
      <c r="M77" s="244"/>
      <c r="N77" s="244"/>
      <c r="O77" s="269"/>
      <c r="P77" s="232"/>
      <c r="Q77" s="235"/>
      <c r="R77" s="235"/>
      <c r="S77" s="293"/>
      <c r="V77" s="238"/>
    </row>
    <row r="78" spans="1:26" x14ac:dyDescent="0.35">
      <c r="A78" s="197"/>
      <c r="B78" s="241"/>
      <c r="C78" s="125" t="s">
        <v>360</v>
      </c>
      <c r="D78" s="108" t="s">
        <v>281</v>
      </c>
      <c r="E78" s="266"/>
      <c r="F78" s="260"/>
      <c r="G78" s="260"/>
      <c r="H78" s="260"/>
      <c r="I78" s="244"/>
      <c r="J78" s="244"/>
      <c r="K78" s="244"/>
      <c r="L78" s="244"/>
      <c r="M78" s="244"/>
      <c r="N78" s="244"/>
      <c r="O78" s="269"/>
      <c r="P78" s="232"/>
      <c r="Q78" s="235"/>
      <c r="R78" s="235"/>
      <c r="S78" s="293"/>
      <c r="V78" s="238"/>
    </row>
    <row r="79" spans="1:26" x14ac:dyDescent="0.35">
      <c r="A79" s="197"/>
      <c r="B79" s="241"/>
      <c r="C79" s="125" t="s">
        <v>361</v>
      </c>
      <c r="D79" s="108" t="s">
        <v>281</v>
      </c>
      <c r="E79" s="266"/>
      <c r="F79" s="260"/>
      <c r="G79" s="260"/>
      <c r="H79" s="260"/>
      <c r="I79" s="244"/>
      <c r="J79" s="244"/>
      <c r="K79" s="244"/>
      <c r="L79" s="244"/>
      <c r="M79" s="244"/>
      <c r="N79" s="244"/>
      <c r="O79" s="269"/>
      <c r="P79" s="232"/>
      <c r="Q79" s="235"/>
      <c r="R79" s="235"/>
      <c r="S79" s="293"/>
      <c r="V79" s="238"/>
    </row>
    <row r="80" spans="1:26" ht="65.5" customHeight="1" thickBot="1" x14ac:dyDescent="0.4">
      <c r="A80" s="198"/>
      <c r="B80" s="242"/>
      <c r="C80" s="130" t="s">
        <v>362</v>
      </c>
      <c r="D80" s="108" t="s">
        <v>289</v>
      </c>
      <c r="E80" s="267"/>
      <c r="F80" s="261"/>
      <c r="G80" s="261"/>
      <c r="H80" s="261"/>
      <c r="I80" s="256"/>
      <c r="J80" s="256"/>
      <c r="K80" s="256"/>
      <c r="L80" s="256"/>
      <c r="M80" s="256"/>
      <c r="N80" s="256"/>
      <c r="O80" s="270"/>
      <c r="P80" s="248"/>
      <c r="Q80" s="258"/>
      <c r="R80" s="258"/>
      <c r="S80" s="293"/>
      <c r="V80" s="252"/>
    </row>
    <row r="81" spans="1:26" ht="14.5" customHeight="1"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2</v>
      </c>
      <c r="H81" s="240">
        <f ca="1">COUNTIFS(INDIRECT("RAG!$C$"&amp;$V12&amp;":$BB$"&amp;$V12),H$11,RAG!$C$3:$BB$3,$B81)</f>
        <v>3</v>
      </c>
      <c r="I81" s="243" t="s">
        <v>282</v>
      </c>
      <c r="J81" s="243" t="s">
        <v>335</v>
      </c>
      <c r="K81" s="243" t="s">
        <v>284</v>
      </c>
      <c r="L81" s="243" t="s">
        <v>285</v>
      </c>
      <c r="M81" s="243" t="s">
        <v>286</v>
      </c>
      <c r="N81" s="243" t="s">
        <v>264</v>
      </c>
      <c r="O81" s="246" t="s">
        <v>965</v>
      </c>
      <c r="P81" s="231" t="s">
        <v>281</v>
      </c>
      <c r="Q81" s="234" t="s">
        <v>960</v>
      </c>
      <c r="R81" s="234" t="s">
        <v>938</v>
      </c>
      <c r="S81" s="292"/>
      <c r="V81" s="237"/>
      <c r="Z81" t="str">
        <f>IF(R81&gt;0,B81&amp;":"&amp;R81&amp;"
","")</f>
        <v xml:space="preserve">IIA13:Local Plan Policy CN4 Sustainable Drainage requires major development to ensure appropriate best practice is followed with respect to the control of water pollution.
</v>
      </c>
    </row>
    <row r="82" spans="1:26" x14ac:dyDescent="0.35">
      <c r="A82" s="201"/>
      <c r="B82" s="241"/>
      <c r="C82" s="125" t="s">
        <v>364</v>
      </c>
      <c r="D82" s="108" t="s">
        <v>281</v>
      </c>
      <c r="E82" s="254"/>
      <c r="F82" s="241"/>
      <c r="G82" s="241"/>
      <c r="H82" s="241"/>
      <c r="I82" s="244"/>
      <c r="J82" s="244"/>
      <c r="K82" s="244"/>
      <c r="L82" s="244"/>
      <c r="M82" s="244"/>
      <c r="N82" s="244"/>
      <c r="O82" s="187"/>
      <c r="P82" s="232"/>
      <c r="Q82" s="235"/>
      <c r="R82" s="235"/>
      <c r="S82" s="292"/>
      <c r="V82" s="238"/>
    </row>
    <row r="83" spans="1:26" x14ac:dyDescent="0.35">
      <c r="A83" s="201"/>
      <c r="B83" s="241"/>
      <c r="C83" s="125" t="s">
        <v>365</v>
      </c>
      <c r="D83" s="108" t="s">
        <v>289</v>
      </c>
      <c r="E83" s="254"/>
      <c r="F83" s="241"/>
      <c r="G83" s="241"/>
      <c r="H83" s="241"/>
      <c r="I83" s="244"/>
      <c r="J83" s="244"/>
      <c r="K83" s="244"/>
      <c r="L83" s="244"/>
      <c r="M83" s="244"/>
      <c r="N83" s="244"/>
      <c r="O83" s="187"/>
      <c r="P83" s="232"/>
      <c r="Q83" s="235"/>
      <c r="R83" s="235"/>
      <c r="S83" s="292"/>
      <c r="V83" s="238"/>
    </row>
    <row r="84" spans="1:26" x14ac:dyDescent="0.35">
      <c r="A84" s="201"/>
      <c r="B84" s="241"/>
      <c r="C84" s="131" t="s">
        <v>366</v>
      </c>
      <c r="D84" s="108" t="s">
        <v>289</v>
      </c>
      <c r="E84" s="254"/>
      <c r="F84" s="241"/>
      <c r="G84" s="241"/>
      <c r="H84" s="241"/>
      <c r="I84" s="244"/>
      <c r="J84" s="244"/>
      <c r="K84" s="244"/>
      <c r="L84" s="244"/>
      <c r="M84" s="244"/>
      <c r="N84" s="244"/>
      <c r="O84" s="187"/>
      <c r="P84" s="232"/>
      <c r="Q84" s="235"/>
      <c r="R84" s="235"/>
      <c r="S84" s="292"/>
      <c r="V84" s="238"/>
    </row>
    <row r="85" spans="1:26" ht="29" x14ac:dyDescent="0.35">
      <c r="A85" s="201"/>
      <c r="B85" s="241"/>
      <c r="C85" s="131" t="s">
        <v>367</v>
      </c>
      <c r="D85" s="108" t="s">
        <v>289</v>
      </c>
      <c r="E85" s="254"/>
      <c r="F85" s="241"/>
      <c r="G85" s="241"/>
      <c r="H85" s="241"/>
      <c r="I85" s="244"/>
      <c r="J85" s="244"/>
      <c r="K85" s="244"/>
      <c r="L85" s="244"/>
      <c r="M85" s="244"/>
      <c r="N85" s="244"/>
      <c r="O85" s="187"/>
      <c r="P85" s="232"/>
      <c r="Q85" s="235"/>
      <c r="R85" s="235"/>
      <c r="S85" s="292"/>
      <c r="V85" s="238"/>
    </row>
    <row r="86" spans="1:26" ht="29" x14ac:dyDescent="0.35">
      <c r="A86" s="201"/>
      <c r="B86" s="241"/>
      <c r="C86" s="131" t="s">
        <v>368</v>
      </c>
      <c r="D86" s="108" t="s">
        <v>281</v>
      </c>
      <c r="E86" s="254"/>
      <c r="F86" s="241"/>
      <c r="G86" s="241"/>
      <c r="H86" s="241"/>
      <c r="I86" s="244"/>
      <c r="J86" s="244"/>
      <c r="K86" s="244"/>
      <c r="L86" s="244"/>
      <c r="M86" s="244"/>
      <c r="N86" s="244"/>
      <c r="O86" s="187"/>
      <c r="P86" s="232"/>
      <c r="Q86" s="235"/>
      <c r="R86" s="235"/>
      <c r="S86" s="292"/>
      <c r="V86" s="238"/>
    </row>
    <row r="87" spans="1:26" ht="59.5" customHeight="1" thickBot="1" x14ac:dyDescent="0.4">
      <c r="A87" s="200"/>
      <c r="B87" s="242"/>
      <c r="C87" s="129" t="s">
        <v>369</v>
      </c>
      <c r="D87" s="108" t="s">
        <v>289</v>
      </c>
      <c r="E87" s="255"/>
      <c r="F87" s="242"/>
      <c r="G87" s="242"/>
      <c r="H87" s="242"/>
      <c r="I87" s="256"/>
      <c r="J87" s="256"/>
      <c r="K87" s="256"/>
      <c r="L87" s="256"/>
      <c r="M87" s="256"/>
      <c r="N87" s="256"/>
      <c r="O87" s="247"/>
      <c r="P87" s="248"/>
      <c r="Q87" s="258"/>
      <c r="R87" s="258"/>
      <c r="S87" s="292"/>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43" t="s">
        <v>231</v>
      </c>
      <c r="J88" s="243" t="s">
        <v>231</v>
      </c>
      <c r="K88" s="243" t="s">
        <v>231</v>
      </c>
      <c r="L88" s="243" t="s">
        <v>231</v>
      </c>
      <c r="M88" s="243" t="s">
        <v>231</v>
      </c>
      <c r="N88" s="243"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44"/>
      <c r="J89" s="244"/>
      <c r="K89" s="244"/>
      <c r="L89" s="244"/>
      <c r="M89" s="244"/>
      <c r="N89" s="244"/>
      <c r="O89" s="187"/>
      <c r="P89" s="232"/>
      <c r="Q89" s="235"/>
      <c r="R89" s="235"/>
      <c r="S89" s="293"/>
      <c r="V89" s="238"/>
    </row>
    <row r="90" spans="1:26" x14ac:dyDescent="0.35">
      <c r="A90" s="201"/>
      <c r="B90" s="241"/>
      <c r="C90" s="131" t="s">
        <v>373</v>
      </c>
      <c r="D90" s="108" t="s">
        <v>289</v>
      </c>
      <c r="E90" s="254"/>
      <c r="F90" s="241"/>
      <c r="G90" s="241"/>
      <c r="H90" s="241"/>
      <c r="I90" s="244"/>
      <c r="J90" s="244"/>
      <c r="K90" s="244"/>
      <c r="L90" s="244"/>
      <c r="M90" s="244"/>
      <c r="N90" s="244"/>
      <c r="O90" s="187"/>
      <c r="P90" s="232"/>
      <c r="Q90" s="235"/>
      <c r="R90" s="235"/>
      <c r="S90" s="293"/>
      <c r="V90" s="238"/>
    </row>
    <row r="91" spans="1:26" ht="94" customHeight="1" thickBot="1" x14ac:dyDescent="0.4">
      <c r="A91" s="202"/>
      <c r="B91" s="242"/>
      <c r="C91" s="133" t="s">
        <v>374</v>
      </c>
      <c r="D91" s="143" t="s">
        <v>281</v>
      </c>
      <c r="E91" s="255"/>
      <c r="F91" s="242"/>
      <c r="G91" s="242"/>
      <c r="H91" s="242"/>
      <c r="I91" s="245"/>
      <c r="J91" s="245"/>
      <c r="K91" s="245"/>
      <c r="L91" s="245"/>
      <c r="M91" s="245"/>
      <c r="N91" s="245"/>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JGTCL0X1wMYDtS4pfjfHm03meZ38zZUmKSbOGv5h/l7T0ygXAw8P5V986DJUPNiK1GtCKPym6h7WzPzzjl75ag==" saltValue="gEIJamgOf35+u0ysbel9Ig==" spinCount="100000" sheet="1" objects="1" scenarios="1"/>
  <autoFilter ref="A11:Q91" xr:uid="{D2C47CAF-421C-4D58-AA7A-22430CCF83D7}"/>
  <mergeCells count="262">
    <mergeCell ref="S69:S75"/>
    <mergeCell ref="S76:S80"/>
    <mergeCell ref="S81:S87"/>
    <mergeCell ref="S88:S91"/>
    <mergeCell ref="S12:S21"/>
    <mergeCell ref="S22:S23"/>
    <mergeCell ref="S24:S31"/>
    <mergeCell ref="S32:S39"/>
    <mergeCell ref="S40:S45"/>
    <mergeCell ref="S46:S50"/>
    <mergeCell ref="S51:S52"/>
    <mergeCell ref="S53:S57"/>
    <mergeCell ref="S58:S60"/>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O24:O31"/>
    <mergeCell ref="P24:P31"/>
    <mergeCell ref="Q24:Q3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M40:M45"/>
    <mergeCell ref="N40:N45"/>
    <mergeCell ref="A46:A50"/>
    <mergeCell ref="B46:B50"/>
    <mergeCell ref="E46:E50"/>
    <mergeCell ref="F46:F50"/>
    <mergeCell ref="G46:G50"/>
    <mergeCell ref="I40:I45"/>
    <mergeCell ref="J40:J45"/>
    <mergeCell ref="K40:K45"/>
    <mergeCell ref="L40:L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S61:S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173" priority="1">
      <formula>$D12="No"</formula>
    </cfRule>
  </conditionalFormatting>
  <conditionalFormatting sqref="F12:F91">
    <cfRule type="cellIs" dxfId="172" priority="4" operator="greaterThan">
      <formula>0</formula>
    </cfRule>
  </conditionalFormatting>
  <conditionalFormatting sqref="G12:G91">
    <cfRule type="cellIs" dxfId="171" priority="3" operator="greaterThan">
      <formula>0</formula>
    </cfRule>
  </conditionalFormatting>
  <conditionalFormatting sqref="H12:H91">
    <cfRule type="cellIs" dxfId="170" priority="2" operator="greaterThan">
      <formula>0</formula>
    </cfRule>
  </conditionalFormatting>
  <conditionalFormatting sqref="N12">
    <cfRule type="cellIs" dxfId="169" priority="83" operator="equal">
      <formula>"Neutral"</formula>
    </cfRule>
    <cfRule type="cellIs" dxfId="168" priority="82" operator="equal">
      <formula>"Significant Positive"</formula>
    </cfRule>
    <cfRule type="cellIs" dxfId="167" priority="81" operator="equal">
      <formula>"Minor Positive"</formula>
    </cfRule>
    <cfRule type="cellIs" dxfId="166" priority="80" operator="equal">
      <formula>"Significant Negative"</formula>
    </cfRule>
    <cfRule type="cellIs" dxfId="165" priority="79" operator="equal">
      <formula>"Minor Negative"</formula>
    </cfRule>
  </conditionalFormatting>
  <conditionalFormatting sqref="N22">
    <cfRule type="cellIs" dxfId="164" priority="100" operator="equal">
      <formula>"Significant Positive"</formula>
    </cfRule>
    <cfRule type="cellIs" dxfId="163" priority="99" operator="equal">
      <formula>"Minor Positive"</formula>
    </cfRule>
    <cfRule type="cellIs" dxfId="162" priority="98" operator="equal">
      <formula>"Neutral"</formula>
    </cfRule>
    <cfRule type="cellIs" dxfId="161" priority="97" operator="equal">
      <formula>"Uncertain"</formula>
    </cfRule>
    <cfRule type="cellIs" dxfId="160" priority="96" operator="equal">
      <formula>"Minor Negative"</formula>
    </cfRule>
    <cfRule type="cellIs" dxfId="159" priority="95" operator="equal">
      <formula>"Significant Negative"</formula>
    </cfRule>
  </conditionalFormatting>
  <conditionalFormatting sqref="N24">
    <cfRule type="cellIs" dxfId="158" priority="94" operator="equal">
      <formula>"Significant Positive"</formula>
    </cfRule>
    <cfRule type="cellIs" dxfId="157" priority="89" operator="equal">
      <formula>"Significant Negative"</formula>
    </cfRule>
    <cfRule type="cellIs" dxfId="156" priority="92" operator="equal">
      <formula>"Neutral"</formula>
    </cfRule>
    <cfRule type="cellIs" dxfId="155" priority="90" operator="equal">
      <formula>"Minor Negative"</formula>
    </cfRule>
    <cfRule type="cellIs" dxfId="154" priority="91" operator="equal">
      <formula>"Uncertain"</formula>
    </cfRule>
    <cfRule type="cellIs" dxfId="153" priority="93" operator="equal">
      <formula>"Minor Positive"</formula>
    </cfRule>
  </conditionalFormatting>
  <conditionalFormatting sqref="N32">
    <cfRule type="cellIs" dxfId="152" priority="105" operator="equal">
      <formula>"Minor Positive"</formula>
    </cfRule>
    <cfRule type="cellIs" dxfId="151" priority="104" operator="equal">
      <formula>"Neutral"</formula>
    </cfRule>
    <cfRule type="cellIs" dxfId="150" priority="103" operator="equal">
      <formula>"Uncertain"</formula>
    </cfRule>
    <cfRule type="cellIs" dxfId="149" priority="101" operator="equal">
      <formula>"Significant Negative"</formula>
    </cfRule>
    <cfRule type="cellIs" dxfId="148" priority="102" operator="equal">
      <formula>"Minor Negative"</formula>
    </cfRule>
    <cfRule type="cellIs" dxfId="147" priority="106" operator="equal">
      <formula>"Significant Positive"</formula>
    </cfRule>
  </conditionalFormatting>
  <conditionalFormatting sqref="N40">
    <cfRule type="cellIs" dxfId="146" priority="29" operator="equal">
      <formula>"Significant Negative"</formula>
    </cfRule>
    <cfRule type="cellIs" dxfId="145" priority="34" operator="equal">
      <formula>"Significant Positive"</formula>
    </cfRule>
    <cfRule type="cellIs" dxfId="144" priority="30" operator="equal">
      <formula>"Minor Negative"</formula>
    </cfRule>
    <cfRule type="cellIs" dxfId="143" priority="31" operator="equal">
      <formula>"Uncertain"</formula>
    </cfRule>
    <cfRule type="cellIs" dxfId="142" priority="32" operator="equal">
      <formula>"Neutral"</formula>
    </cfRule>
    <cfRule type="cellIs" dxfId="141" priority="33" operator="equal">
      <formula>"Minor Positive"</formula>
    </cfRule>
  </conditionalFormatting>
  <conditionalFormatting sqref="N46">
    <cfRule type="cellIs" dxfId="140" priority="72" operator="equal">
      <formula>"Minor Negative"</formula>
    </cfRule>
    <cfRule type="cellIs" dxfId="139" priority="71" operator="equal">
      <formula>"Significant Negative"</formula>
    </cfRule>
    <cfRule type="cellIs" dxfId="138" priority="73" operator="equal">
      <formula>"Uncertain"</formula>
    </cfRule>
    <cfRule type="cellIs" dxfId="137" priority="74" operator="equal">
      <formula>"Neutral"</formula>
    </cfRule>
    <cfRule type="cellIs" dxfId="136" priority="76" operator="equal">
      <formula>"Significant Positive"</formula>
    </cfRule>
    <cfRule type="cellIs" dxfId="135" priority="75" operator="equal">
      <formula>"Minor Positive"</formula>
    </cfRule>
  </conditionalFormatting>
  <conditionalFormatting sqref="N51">
    <cfRule type="cellIs" dxfId="134" priority="113" operator="equal">
      <formula>"Significant Negative"</formula>
    </cfRule>
    <cfRule type="cellIs" dxfId="133" priority="114" operator="equal">
      <formula>"Minor Negative"</formula>
    </cfRule>
    <cfRule type="cellIs" dxfId="132" priority="115" operator="equal">
      <formula>"Uncertain"</formula>
    </cfRule>
    <cfRule type="cellIs" dxfId="131" priority="116" operator="equal">
      <formula>"Neutral"</formula>
    </cfRule>
    <cfRule type="cellIs" dxfId="130" priority="117" operator="equal">
      <formula>"Minor Positive"</formula>
    </cfRule>
    <cfRule type="cellIs" dxfId="129" priority="118" operator="equal">
      <formula>"Significant Positive"</formula>
    </cfRule>
  </conditionalFormatting>
  <conditionalFormatting sqref="N53">
    <cfRule type="cellIs" dxfId="128" priority="21" operator="equal">
      <formula>"Minor Negative"</formula>
    </cfRule>
    <cfRule type="cellIs" dxfId="127" priority="22" operator="equal">
      <formula>"Uncertain"</formula>
    </cfRule>
    <cfRule type="cellIs" dxfId="126" priority="23" operator="equal">
      <formula>"Neutral"</formula>
    </cfRule>
    <cfRule type="cellIs" dxfId="125" priority="25" operator="equal">
      <formula>"Significant Positive"</formula>
    </cfRule>
    <cfRule type="cellIs" dxfId="124" priority="24" operator="equal">
      <formula>"Minor Positive"</formula>
    </cfRule>
    <cfRule type="cellIs" dxfId="123" priority="20" operator="equal">
      <formula>"Significant Negative"</formula>
    </cfRule>
  </conditionalFormatting>
  <conditionalFormatting sqref="N58">
    <cfRule type="cellIs" dxfId="122" priority="13" operator="equal">
      <formula>"Significant Positive"</formula>
    </cfRule>
    <cfRule type="cellIs" dxfId="121" priority="12" operator="equal">
      <formula>"Minor Positive"</formula>
    </cfRule>
    <cfRule type="cellIs" dxfId="120" priority="11" operator="equal">
      <formula>"Neutral"</formula>
    </cfRule>
    <cfRule type="cellIs" dxfId="119" priority="10" operator="equal">
      <formula>"Uncertain"</formula>
    </cfRule>
    <cfRule type="cellIs" dxfId="118" priority="9" operator="equal">
      <formula>"Minor Negative"</formula>
    </cfRule>
    <cfRule type="cellIs" dxfId="117" priority="8" operator="equal">
      <formula>"Significant Negative"</formula>
    </cfRule>
  </conditionalFormatting>
  <conditionalFormatting sqref="N61">
    <cfRule type="cellIs" dxfId="116" priority="45" operator="equal">
      <formula>"Minor Positive"</formula>
    </cfRule>
    <cfRule type="cellIs" dxfId="115" priority="44" operator="equal">
      <formula>"Neutral"</formula>
    </cfRule>
    <cfRule type="cellIs" dxfId="114" priority="43" operator="equal">
      <formula>"Uncertain"</formula>
    </cfRule>
    <cfRule type="cellIs" dxfId="113" priority="42" operator="equal">
      <formula>"Minor Negative"</formula>
    </cfRule>
    <cfRule type="cellIs" dxfId="112" priority="41" operator="equal">
      <formula>"Significant Negative"</formula>
    </cfRule>
    <cfRule type="cellIs" dxfId="111" priority="46" operator="equal">
      <formula>"Significant Positive"</formula>
    </cfRule>
  </conditionalFormatting>
  <conditionalFormatting sqref="N69">
    <cfRule type="cellIs" dxfId="110" priority="18" operator="equal">
      <formula>"Minor Positive"</formula>
    </cfRule>
    <cfRule type="cellIs" dxfId="109" priority="14" operator="equal">
      <formula>"Significant Negative"</formula>
    </cfRule>
    <cfRule type="cellIs" dxfId="108" priority="19" operator="equal">
      <formula>"Significant Positive"</formula>
    </cfRule>
    <cfRule type="cellIs" dxfId="107" priority="17" operator="equal">
      <formula>"Neutral"</formula>
    </cfRule>
    <cfRule type="cellIs" dxfId="106" priority="16" operator="equal">
      <formula>"Uncertain"</formula>
    </cfRule>
    <cfRule type="cellIs" dxfId="105" priority="15" operator="equal">
      <formula>"Minor Negative"</formula>
    </cfRule>
  </conditionalFormatting>
  <conditionalFormatting sqref="N76">
    <cfRule type="cellIs" dxfId="104" priority="52" operator="equal">
      <formula>"Significant Positive"</formula>
    </cfRule>
    <cfRule type="cellIs" dxfId="103" priority="51" operator="equal">
      <formula>"Minor Positive"</formula>
    </cfRule>
    <cfRule type="cellIs" dxfId="102" priority="50" operator="equal">
      <formula>"Neutral"</formula>
    </cfRule>
    <cfRule type="cellIs" dxfId="101" priority="49" operator="equal">
      <formula>"Uncertain"</formula>
    </cfRule>
    <cfRule type="cellIs" dxfId="100" priority="48" operator="equal">
      <formula>"Minor Negative"</formula>
    </cfRule>
    <cfRule type="cellIs" dxfId="99" priority="47" operator="equal">
      <formula>"Significant Negative"</formula>
    </cfRule>
  </conditionalFormatting>
  <conditionalFormatting sqref="N81">
    <cfRule type="cellIs" dxfId="98" priority="55" operator="equal">
      <formula>"Uncertain"</formula>
    </cfRule>
    <cfRule type="cellIs" dxfId="97" priority="56" operator="equal">
      <formula>"Neutral"</formula>
    </cfRule>
    <cfRule type="cellIs" dxfId="96" priority="54" operator="equal">
      <formula>"Minor Negative"</formula>
    </cfRule>
    <cfRule type="cellIs" dxfId="95" priority="53" operator="equal">
      <formula>"Significant Negative"</formula>
    </cfRule>
    <cfRule type="cellIs" dxfId="94" priority="57" operator="equal">
      <formula>"Minor Positive"</formula>
    </cfRule>
    <cfRule type="cellIs" dxfId="93" priority="58" operator="equal">
      <formula>"Significant Positive"</formula>
    </cfRule>
  </conditionalFormatting>
  <conditionalFormatting sqref="N88">
    <cfRule type="cellIs" dxfId="92" priority="64" operator="equal">
      <formula>"Significant Positive"</formula>
    </cfRule>
    <cfRule type="cellIs" dxfId="91" priority="59" operator="equal">
      <formula>"Significant Negative"</formula>
    </cfRule>
    <cfRule type="cellIs" dxfId="90" priority="60" operator="equal">
      <formula>"Minor Negative"</formula>
    </cfRule>
    <cfRule type="cellIs" dxfId="89" priority="61" operator="equal">
      <formula>"Uncertain"</formula>
    </cfRule>
    <cfRule type="cellIs" dxfId="88" priority="62" operator="equal">
      <formula>"Neutral"</formula>
    </cfRule>
    <cfRule type="cellIs" dxfId="87" priority="63" operator="equal">
      <formula>"Minor Positive"</formula>
    </cfRule>
  </conditionalFormatting>
  <dataValidations count="9">
    <dataValidation type="list" allowBlank="1" showInputMessage="1" showErrorMessage="1" sqref="D12:D91" xr:uid="{5E09C769-C537-429C-BE4F-8407544737BA}">
      <formula1>"Yes, No"</formula1>
    </dataValidation>
    <dataValidation type="list" allowBlank="1" showInputMessage="1" showErrorMessage="1" sqref="N12 N88:N91 N22:N80" xr:uid="{AF72ABAB-0B0C-4EEC-94D6-E9F2766AAFF8}">
      <formula1>"Significant Positive,Minor Positive,Neutral,Uncertain,Minor Negative,Significant Negative"</formula1>
    </dataValidation>
    <dataValidation type="list" allowBlank="1" showInputMessage="1" showErrorMessage="1" sqref="L12 L22:L91" xr:uid="{BFD4DE88-8D01-486B-A3D7-C081A0F7F39E}">
      <formula1>"Localised,District-wide,Regional,National,N/A"</formula1>
    </dataValidation>
    <dataValidation type="list" allowBlank="1" showInputMessage="1" showErrorMessage="1" sqref="K12 K22:K91" xr:uid="{0D3AC5F9-5AE3-4525-BDB7-E0BC9CE8EED9}">
      <formula1>"Short(&lt;5yrs),Short/Medium,Medium(10yrs),Medium/Long,Long(20+yrs),N/A"</formula1>
    </dataValidation>
    <dataValidation type="list" allowBlank="1" showInputMessage="1" showErrorMessage="1" sqref="J12 J22:J91" xr:uid="{032B3096-2313-4CAF-A1C0-C9CB721F7C7F}">
      <formula1>"Low,Medium,High,N/A"</formula1>
    </dataValidation>
    <dataValidation type="list" allowBlank="1" showInputMessage="1" showErrorMessage="1" sqref="I12:I91" xr:uid="{66521817-8590-47A5-8D1A-A141878A0235}">
      <formula1>"Direct,Indirect,N/A"</formula1>
    </dataValidation>
    <dataValidation type="list" allowBlank="1" showInputMessage="1" showErrorMessage="1" sqref="P88:P91 P69:P75" xr:uid="{2A3F3C14-D24F-4EF5-AF9C-DB346490C204}">
      <formula1>"Yes,No"</formula1>
    </dataValidation>
    <dataValidation type="list" allowBlank="1" showInputMessage="1" showErrorMessage="1" sqref="M12:M91" xr:uid="{DF334AAD-FB5B-4EA1-9F8A-FF853D7EAF97}">
      <formula1>"Permanent/Irreversible,Permanant/Reversible,Temporary/Irreversible,Temporary/Reversible,N/A"</formula1>
    </dataValidation>
    <dataValidation type="list" allowBlank="1" showInputMessage="1" showErrorMessage="1" sqref="N81:N87" xr:uid="{EB47ADEF-937B-4094-847B-F21091915D82}">
      <formula1>"Significant Positive,Minor Positive,Neitral,Uncertain,Minor Negative, Significant Negative"</formula1>
    </dataValidation>
  </dataValidations>
  <pageMargins left="0.7" right="0.7" top="0.75" bottom="0.75" header="0.3" footer="0.3"/>
  <pageSetup orientation="portrait" horizontalDpi="4294967293" verticalDpi="4294967293"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29E99-7980-46F0-AB98-A4BF14F19DFD}">
  <sheetPr codeName="Sheet16"/>
  <dimension ref="A1:Z94"/>
  <sheetViews>
    <sheetView topLeftCell="C57" zoomScale="60" zoomScaleNormal="60" workbookViewId="0">
      <selection activeCell="E76" sqref="E76:E80"/>
    </sheetView>
  </sheetViews>
  <sheetFormatPr defaultColWidth="8.54296875" defaultRowHeight="14.5" x14ac:dyDescent="0.35"/>
  <cols>
    <col min="1" max="1" width="46.1796875" customWidth="1"/>
    <col min="2" max="2" width="9.453125" hidden="1" customWidth="1"/>
    <col min="3" max="3" width="103.81640625" customWidth="1"/>
    <col min="4" max="4" width="24.453125" customWidth="1"/>
    <col min="5" max="5" width="16.54296875" customWidth="1"/>
    <col min="6" max="6" width="8.1796875" customWidth="1"/>
    <col min="7" max="7" width="8.453125" customWidth="1"/>
    <col min="8" max="8" width="9" customWidth="1"/>
    <col min="9" max="9" width="15.453125" customWidth="1"/>
    <col min="10" max="10" width="16" customWidth="1"/>
    <col min="11" max="11" width="13.453125" bestFit="1" customWidth="1"/>
    <col min="12" max="12" width="14.7265625" bestFit="1" customWidth="1"/>
    <col min="13" max="13" width="22.81640625" bestFit="1" customWidth="1"/>
    <col min="14" max="14" width="20.26953125" bestFit="1" customWidth="1"/>
    <col min="15" max="15" width="68.54296875" customWidth="1"/>
    <col min="16" max="16" width="16.54296875" customWidth="1"/>
    <col min="17" max="17" width="38.1796875" customWidth="1"/>
    <col min="18" max="18" width="40.81640625" customWidth="1"/>
    <col min="19" max="19" width="37.26953125" style="153" hidden="1" customWidth="1"/>
    <col min="20" max="20" width="8.26953125" hidden="1" customWidth="1"/>
    <col min="21" max="21" width="8.54296875" hidden="1" customWidth="1"/>
    <col min="22" max="22" width="20.54296875" hidden="1" customWidth="1"/>
    <col min="23" max="23" width="12.54296875" hidden="1" customWidth="1"/>
    <col min="24" max="24" width="21" hidden="1" customWidth="1"/>
    <col min="25" max="25" width="12.54296875" hidden="1" customWidth="1"/>
    <col min="26" max="26" width="8.54296875" hidden="1" customWidth="1"/>
    <col min="27" max="27" width="8.54296875" customWidth="1"/>
  </cols>
  <sheetData>
    <row r="1" spans="1:26" x14ac:dyDescent="0.35">
      <c r="A1" s="74" t="s">
        <v>23</v>
      </c>
      <c r="C1" s="192" t="s">
        <v>161</v>
      </c>
      <c r="D1" s="192"/>
      <c r="E1" s="137"/>
      <c r="F1" s="137"/>
      <c r="G1" s="137"/>
      <c r="H1" s="137"/>
      <c r="I1" s="112"/>
      <c r="J1" s="112"/>
      <c r="K1" s="112"/>
      <c r="M1" s="113"/>
      <c r="N1" s="113"/>
      <c r="O1" s="113"/>
    </row>
    <row r="2" spans="1:26" x14ac:dyDescent="0.35">
      <c r="A2" s="74" t="s">
        <v>24</v>
      </c>
      <c r="B2" s="114"/>
      <c r="C2" s="187" t="s">
        <v>401</v>
      </c>
      <c r="D2" s="187"/>
      <c r="E2" s="138"/>
      <c r="F2" s="138"/>
      <c r="G2" s="138"/>
      <c r="H2" s="138"/>
      <c r="M2" s="115"/>
      <c r="N2" s="115"/>
      <c r="O2" s="115"/>
    </row>
    <row r="3" spans="1:26" x14ac:dyDescent="0.35">
      <c r="A3" s="75" t="s">
        <v>25</v>
      </c>
      <c r="B3" s="116"/>
      <c r="C3" s="247" t="s">
        <v>402</v>
      </c>
      <c r="D3" s="247"/>
      <c r="E3" s="138"/>
      <c r="F3" s="138"/>
      <c r="G3" s="138"/>
      <c r="H3" s="138"/>
      <c r="M3" s="115"/>
      <c r="N3" s="115"/>
      <c r="O3" s="115"/>
    </row>
    <row r="4" spans="1:26" ht="17.25" customHeight="1" x14ac:dyDescent="0.35">
      <c r="A4" s="135" t="s">
        <v>26</v>
      </c>
      <c r="B4" s="136"/>
      <c r="C4" s="290" t="s">
        <v>664</v>
      </c>
      <c r="D4" s="290"/>
      <c r="E4" s="134"/>
      <c r="F4" s="134"/>
      <c r="G4" s="134"/>
      <c r="H4" s="134"/>
      <c r="M4" s="115"/>
      <c r="N4" s="115"/>
      <c r="O4" s="115"/>
    </row>
    <row r="5" spans="1:26" ht="17.25" customHeight="1" x14ac:dyDescent="0.35">
      <c r="A5" s="75" t="s">
        <v>27</v>
      </c>
      <c r="B5" s="136"/>
      <c r="C5" s="175">
        <v>1.39</v>
      </c>
      <c r="D5" s="177"/>
      <c r="E5" s="134"/>
      <c r="F5" s="134"/>
      <c r="G5" s="134"/>
      <c r="H5" s="134"/>
      <c r="M5" s="115"/>
      <c r="N5" s="115"/>
      <c r="O5" s="115"/>
    </row>
    <row r="6" spans="1:26" ht="41.15" customHeight="1" x14ac:dyDescent="0.35">
      <c r="A6" s="75" t="s">
        <v>28</v>
      </c>
      <c r="B6" s="136"/>
      <c r="C6" s="175" t="s">
        <v>665</v>
      </c>
      <c r="D6" s="177"/>
      <c r="E6" s="134"/>
      <c r="F6" s="134"/>
      <c r="G6" s="134"/>
      <c r="H6" s="134"/>
      <c r="M6" s="115"/>
      <c r="N6" s="115"/>
      <c r="O6" s="115"/>
    </row>
    <row r="7" spans="1:26" ht="17.149999999999999" customHeight="1" x14ac:dyDescent="0.35">
      <c r="A7" s="75" t="s">
        <v>29</v>
      </c>
      <c r="B7" s="136"/>
      <c r="C7" s="175" t="s">
        <v>270</v>
      </c>
      <c r="D7" s="177"/>
      <c r="E7" s="134"/>
      <c r="F7" s="134"/>
      <c r="G7" s="134"/>
      <c r="H7" s="134"/>
      <c r="M7" s="115"/>
      <c r="N7" s="115"/>
      <c r="O7" s="115"/>
    </row>
    <row r="8" spans="1:26" ht="17.25" customHeight="1" x14ac:dyDescent="0.35">
      <c r="A8" s="75" t="s">
        <v>30</v>
      </c>
      <c r="B8" s="136"/>
      <c r="C8" s="175" t="s">
        <v>766</v>
      </c>
      <c r="D8" s="177"/>
      <c r="E8" s="134"/>
      <c r="F8" s="134"/>
      <c r="G8" s="134"/>
      <c r="H8" s="134"/>
      <c r="M8" s="115"/>
      <c r="N8" s="115"/>
      <c r="O8" s="115"/>
    </row>
    <row r="10" spans="1:26" x14ac:dyDescent="0.35">
      <c r="A10" s="291" t="s">
        <v>271</v>
      </c>
      <c r="B10" s="291"/>
      <c r="C10" s="291"/>
      <c r="D10" s="117"/>
      <c r="E10" s="139"/>
      <c r="F10" s="139"/>
      <c r="G10" s="139"/>
      <c r="H10" s="139"/>
      <c r="I10" s="286" t="s">
        <v>272</v>
      </c>
      <c r="J10" s="286"/>
      <c r="K10" s="286"/>
      <c r="L10" s="286"/>
      <c r="M10" s="286"/>
      <c r="N10" s="286"/>
      <c r="O10" s="286"/>
      <c r="P10" s="286"/>
      <c r="Q10" s="286"/>
      <c r="R10" s="286"/>
    </row>
    <row r="11" spans="1:26" ht="47" thickBot="1" x14ac:dyDescent="0.4">
      <c r="A11" s="118" t="s">
        <v>273</v>
      </c>
      <c r="B11" s="118" t="s">
        <v>274</v>
      </c>
      <c r="C11" s="118" t="s">
        <v>275</v>
      </c>
      <c r="D11" s="118" t="s">
        <v>276</v>
      </c>
      <c r="E11" s="140" t="s">
        <v>277</v>
      </c>
      <c r="F11" s="140" t="s">
        <v>37</v>
      </c>
      <c r="G11" s="140" t="s">
        <v>7</v>
      </c>
      <c r="H11" s="140" t="s">
        <v>38</v>
      </c>
      <c r="I11" s="118" t="s">
        <v>39</v>
      </c>
      <c r="J11" s="118" t="s">
        <v>40</v>
      </c>
      <c r="K11" s="118" t="s">
        <v>41</v>
      </c>
      <c r="L11" s="118" t="s">
        <v>42</v>
      </c>
      <c r="M11" s="118" t="s">
        <v>43</v>
      </c>
      <c r="N11" s="118" t="s">
        <v>44</v>
      </c>
      <c r="O11" s="118" t="s">
        <v>45</v>
      </c>
      <c r="P11" s="118" t="s">
        <v>46</v>
      </c>
      <c r="Q11" s="118" t="s">
        <v>47</v>
      </c>
      <c r="R11" s="76" t="s">
        <v>278</v>
      </c>
      <c r="S11" s="154" t="s">
        <v>543</v>
      </c>
      <c r="V11" s="79" t="s">
        <v>279</v>
      </c>
    </row>
    <row r="12" spans="1:26" ht="29" x14ac:dyDescent="0.35">
      <c r="A12" s="196" t="s">
        <v>68</v>
      </c>
      <c r="B12" s="287" t="s">
        <v>95</v>
      </c>
      <c r="C12" s="119" t="s">
        <v>280</v>
      </c>
      <c r="D12" s="119" t="s">
        <v>289</v>
      </c>
      <c r="E12" s="266" t="s">
        <v>281</v>
      </c>
      <c r="F12" s="260">
        <f ca="1">COUNTIFS(INDIRECT("RAG!$C$"&amp;$V12&amp;":$BB$"&amp;$V12),F$11,RAG!$C$3:$BB$3,$B12)</f>
        <v>2</v>
      </c>
      <c r="G12" s="279">
        <f ca="1">COUNTIFS(INDIRECT("RAG!$C$"&amp;$V12&amp;":$BB$"&amp;$V12),G$11,RAG!$C$3:$BB$3,$B12)</f>
        <v>0</v>
      </c>
      <c r="H12" s="279">
        <f ca="1">COUNTIFS(INDIRECT("RAG!$C$"&amp;$V12&amp;":$BB$"&amp;$V12),H$11,RAG!$C$3:$BB$3,$B12)</f>
        <v>1</v>
      </c>
      <c r="I12" s="283" t="s">
        <v>282</v>
      </c>
      <c r="J12" s="283" t="s">
        <v>335</v>
      </c>
      <c r="K12" s="283" t="s">
        <v>299</v>
      </c>
      <c r="L12" s="283" t="s">
        <v>285</v>
      </c>
      <c r="M12" s="283" t="s">
        <v>399</v>
      </c>
      <c r="N12" s="256" t="s">
        <v>261</v>
      </c>
      <c r="O12" s="246" t="s">
        <v>507</v>
      </c>
      <c r="P12" s="277" t="s">
        <v>289</v>
      </c>
      <c r="Q12" s="249"/>
      <c r="R12" s="249"/>
      <c r="S12" s="293"/>
      <c r="V12" s="237">
        <f>MATCH(C1, RAG!$B$1:B$56, 0)</f>
        <v>46</v>
      </c>
      <c r="Z12" t="str">
        <f>IF(R12&gt;0,B12&amp;":"&amp;R12&amp;"
","")</f>
        <v/>
      </c>
    </row>
    <row r="13" spans="1:26" x14ac:dyDescent="0.35">
      <c r="A13" s="197"/>
      <c r="B13" s="288"/>
      <c r="C13" s="108" t="s">
        <v>288</v>
      </c>
      <c r="D13" s="108" t="s">
        <v>289</v>
      </c>
      <c r="E13" s="266"/>
      <c r="F13" s="260"/>
      <c r="G13" s="260"/>
      <c r="H13" s="260"/>
      <c r="I13" s="284"/>
      <c r="J13" s="284"/>
      <c r="K13" s="284"/>
      <c r="L13" s="284"/>
      <c r="M13" s="284"/>
      <c r="N13" s="282"/>
      <c r="O13" s="187"/>
      <c r="P13" s="278"/>
      <c r="Q13" s="250"/>
      <c r="R13" s="250"/>
      <c r="S13" s="293"/>
      <c r="V13" s="238"/>
    </row>
    <row r="14" spans="1:26" x14ac:dyDescent="0.35">
      <c r="A14" s="197"/>
      <c r="B14" s="288"/>
      <c r="C14" s="108" t="s">
        <v>290</v>
      </c>
      <c r="D14" s="108" t="s">
        <v>289</v>
      </c>
      <c r="E14" s="266"/>
      <c r="F14" s="260"/>
      <c r="G14" s="260"/>
      <c r="H14" s="260"/>
      <c r="I14" s="284"/>
      <c r="J14" s="284"/>
      <c r="K14" s="284"/>
      <c r="L14" s="284"/>
      <c r="M14" s="284"/>
      <c r="N14" s="282"/>
      <c r="O14" s="187"/>
      <c r="P14" s="278"/>
      <c r="Q14" s="250"/>
      <c r="R14" s="250"/>
      <c r="S14" s="293"/>
      <c r="V14" s="238"/>
    </row>
    <row r="15" spans="1:26" x14ac:dyDescent="0.35">
      <c r="A15" s="197"/>
      <c r="B15" s="288"/>
      <c r="C15" s="108" t="s">
        <v>291</v>
      </c>
      <c r="D15" s="108" t="s">
        <v>289</v>
      </c>
      <c r="E15" s="266"/>
      <c r="F15" s="260"/>
      <c r="G15" s="260"/>
      <c r="H15" s="260"/>
      <c r="I15" s="284"/>
      <c r="J15" s="284"/>
      <c r="K15" s="284"/>
      <c r="L15" s="284"/>
      <c r="M15" s="284"/>
      <c r="N15" s="282"/>
      <c r="O15" s="187"/>
      <c r="P15" s="278"/>
      <c r="Q15" s="250"/>
      <c r="R15" s="250"/>
      <c r="S15" s="293"/>
      <c r="V15" s="238"/>
    </row>
    <row r="16" spans="1:26" ht="14.5" customHeight="1" x14ac:dyDescent="0.35">
      <c r="A16" s="197"/>
      <c r="B16" s="288"/>
      <c r="C16" s="108" t="s">
        <v>292</v>
      </c>
      <c r="D16" s="108" t="s">
        <v>281</v>
      </c>
      <c r="E16" s="266"/>
      <c r="F16" s="260"/>
      <c r="G16" s="260"/>
      <c r="H16" s="260"/>
      <c r="I16" s="284"/>
      <c r="J16" s="284"/>
      <c r="K16" s="284"/>
      <c r="L16" s="284"/>
      <c r="M16" s="284"/>
      <c r="N16" s="282"/>
      <c r="O16" s="187"/>
      <c r="P16" s="278"/>
      <c r="Q16" s="250"/>
      <c r="R16" s="250"/>
      <c r="S16" s="293"/>
      <c r="V16" s="238"/>
    </row>
    <row r="17" spans="1:26" x14ac:dyDescent="0.35">
      <c r="A17" s="197"/>
      <c r="B17" s="288"/>
      <c r="C17" s="108" t="s">
        <v>293</v>
      </c>
      <c r="D17" s="108" t="s">
        <v>281</v>
      </c>
      <c r="E17" s="266"/>
      <c r="F17" s="260"/>
      <c r="G17" s="260"/>
      <c r="H17" s="260"/>
      <c r="I17" s="284"/>
      <c r="J17" s="284"/>
      <c r="K17" s="284"/>
      <c r="L17" s="284"/>
      <c r="M17" s="284"/>
      <c r="N17" s="282"/>
      <c r="O17" s="187"/>
      <c r="P17" s="278"/>
      <c r="Q17" s="250"/>
      <c r="R17" s="250"/>
      <c r="S17" s="293"/>
      <c r="V17" s="238"/>
    </row>
    <row r="18" spans="1:26" ht="14.5" customHeight="1" x14ac:dyDescent="0.35">
      <c r="A18" s="197"/>
      <c r="B18" s="288"/>
      <c r="C18" s="108" t="s">
        <v>294</v>
      </c>
      <c r="D18" s="108" t="s">
        <v>281</v>
      </c>
      <c r="E18" s="266"/>
      <c r="F18" s="260"/>
      <c r="G18" s="260"/>
      <c r="H18" s="260"/>
      <c r="I18" s="284"/>
      <c r="J18" s="284"/>
      <c r="K18" s="284"/>
      <c r="L18" s="284"/>
      <c r="M18" s="284"/>
      <c r="N18" s="282"/>
      <c r="O18" s="187"/>
      <c r="P18" s="278"/>
      <c r="Q18" s="250"/>
      <c r="R18" s="250"/>
      <c r="S18" s="293"/>
      <c r="V18" s="238"/>
    </row>
    <row r="19" spans="1:26" x14ac:dyDescent="0.35">
      <c r="A19" s="197"/>
      <c r="B19" s="288"/>
      <c r="C19" s="108" t="s">
        <v>295</v>
      </c>
      <c r="D19" s="108" t="s">
        <v>289</v>
      </c>
      <c r="E19" s="266"/>
      <c r="F19" s="260"/>
      <c r="G19" s="260"/>
      <c r="H19" s="260"/>
      <c r="I19" s="284"/>
      <c r="J19" s="284"/>
      <c r="K19" s="284"/>
      <c r="L19" s="284"/>
      <c r="M19" s="284"/>
      <c r="N19" s="282"/>
      <c r="O19" s="187"/>
      <c r="P19" s="278"/>
      <c r="Q19" s="250"/>
      <c r="R19" s="250"/>
      <c r="S19" s="293"/>
      <c r="V19" s="238"/>
    </row>
    <row r="20" spans="1:26" ht="29" x14ac:dyDescent="0.35">
      <c r="A20" s="197"/>
      <c r="B20" s="288"/>
      <c r="C20" s="108" t="s">
        <v>296</v>
      </c>
      <c r="D20" s="108" t="s">
        <v>289</v>
      </c>
      <c r="E20" s="266"/>
      <c r="F20" s="260"/>
      <c r="G20" s="260"/>
      <c r="H20" s="260"/>
      <c r="I20" s="284"/>
      <c r="J20" s="284"/>
      <c r="K20" s="284"/>
      <c r="L20" s="284"/>
      <c r="M20" s="284"/>
      <c r="N20" s="282"/>
      <c r="O20" s="187"/>
      <c r="P20" s="278"/>
      <c r="Q20" s="250"/>
      <c r="R20" s="250"/>
      <c r="S20" s="293"/>
      <c r="V20" s="238"/>
    </row>
    <row r="21" spans="1:26" ht="15" thickBot="1" x14ac:dyDescent="0.4">
      <c r="A21" s="198"/>
      <c r="B21" s="289"/>
      <c r="C21" s="121" t="s">
        <v>297</v>
      </c>
      <c r="D21" s="108" t="s">
        <v>289</v>
      </c>
      <c r="E21" s="267"/>
      <c r="F21" s="261"/>
      <c r="G21" s="261"/>
      <c r="H21" s="261"/>
      <c r="I21" s="285"/>
      <c r="J21" s="285"/>
      <c r="K21" s="285"/>
      <c r="L21" s="285"/>
      <c r="M21" s="285"/>
      <c r="N21" s="281"/>
      <c r="O21" s="247"/>
      <c r="P21" s="279"/>
      <c r="Q21" s="251"/>
      <c r="R21" s="251"/>
      <c r="S21" s="293"/>
      <c r="V21" s="252"/>
    </row>
    <row r="22" spans="1:26" ht="39" customHeight="1" x14ac:dyDescent="0.35">
      <c r="A22" s="199" t="s">
        <v>71</v>
      </c>
      <c r="B22" s="240" t="s">
        <v>96</v>
      </c>
      <c r="C22" s="119" t="s">
        <v>298</v>
      </c>
      <c r="D22" s="119" t="s">
        <v>281</v>
      </c>
      <c r="E22" s="265" t="s">
        <v>281</v>
      </c>
      <c r="F22" s="259">
        <f ca="1">COUNTIFS(INDIRECT("RAG!$C$"&amp;$V12&amp;":$BB$"&amp;$V12),F$11,RAG!$C$3:$BB$3,$B22)</f>
        <v>1</v>
      </c>
      <c r="G22" s="259">
        <f ca="1">COUNTIFS(INDIRECT("RAG!$C$"&amp;$V12&amp;":$BB$"&amp;$V12),G$11,RAG!$C$3:$BB$3,$B22)</f>
        <v>1</v>
      </c>
      <c r="H22" s="259">
        <f ca="1">COUNTIFS(INDIRECT("RAG!$C$"&amp;$V12&amp;":$BB$"&amp;$V12),H$11,RAG!$C$3:$BB$3,$B22)</f>
        <v>0</v>
      </c>
      <c r="I22" s="283" t="s">
        <v>282</v>
      </c>
      <c r="J22" s="280" t="s">
        <v>335</v>
      </c>
      <c r="K22" s="280" t="s">
        <v>299</v>
      </c>
      <c r="L22" s="280" t="s">
        <v>285</v>
      </c>
      <c r="M22" s="280" t="s">
        <v>286</v>
      </c>
      <c r="N22" s="243" t="s">
        <v>264</v>
      </c>
      <c r="O22" s="246" t="s">
        <v>403</v>
      </c>
      <c r="P22" s="277" t="s">
        <v>289</v>
      </c>
      <c r="Q22" s="234" t="s">
        <v>736</v>
      </c>
      <c r="R22" s="249"/>
      <c r="S22" s="322"/>
      <c r="V22" s="237"/>
      <c r="Z22" t="str">
        <f>IF(R22&gt;0,B22&amp;":"&amp;R22&amp;"
","")</f>
        <v/>
      </c>
    </row>
    <row r="23" spans="1:26" ht="50.25" customHeight="1" thickBot="1" x14ac:dyDescent="0.4">
      <c r="A23" s="200"/>
      <c r="B23" s="242"/>
      <c r="C23" s="121" t="s">
        <v>301</v>
      </c>
      <c r="D23" s="108" t="s">
        <v>289</v>
      </c>
      <c r="E23" s="267"/>
      <c r="F23" s="261"/>
      <c r="G23" s="261"/>
      <c r="H23" s="261"/>
      <c r="I23" s="284"/>
      <c r="J23" s="281"/>
      <c r="K23" s="281"/>
      <c r="L23" s="281"/>
      <c r="M23" s="281"/>
      <c r="N23" s="256"/>
      <c r="O23" s="247"/>
      <c r="P23" s="279"/>
      <c r="Q23" s="258"/>
      <c r="R23" s="251"/>
      <c r="S23" s="322"/>
      <c r="V23" s="252"/>
    </row>
    <row r="24" spans="1:26" ht="72.5" x14ac:dyDescent="0.35">
      <c r="A24" s="196" t="s">
        <v>72</v>
      </c>
      <c r="B24" s="240" t="s">
        <v>97</v>
      </c>
      <c r="C24" s="122" t="s">
        <v>302</v>
      </c>
      <c r="D24" s="119" t="s">
        <v>281</v>
      </c>
      <c r="E24" s="253" t="s">
        <v>281</v>
      </c>
      <c r="F24" s="240">
        <f ca="1">COUNTIFS(INDIRECT("RAG!$C$"&amp;$V12&amp;":$BB$"&amp;$V12),F$11,RAG!$C$3:$BB$3,$B24)</f>
        <v>1</v>
      </c>
      <c r="G24" s="240">
        <f ca="1">COUNTIFS(INDIRECT("RAG!$C$"&amp;$V12&amp;":$BB$"&amp;$V12),G$11,RAG!$C$3:$BB$3,$B24)</f>
        <v>1</v>
      </c>
      <c r="H24" s="240">
        <f ca="1">COUNTIFS(INDIRECT("RAG!$C$"&amp;$V12&amp;":$BB$"&amp;$V12),H$11,RAG!$C$3:$BB$3,$B24)</f>
        <v>4</v>
      </c>
      <c r="I24" s="280" t="s">
        <v>282</v>
      </c>
      <c r="J24" s="280" t="s">
        <v>335</v>
      </c>
      <c r="K24" s="280" t="s">
        <v>284</v>
      </c>
      <c r="L24" s="280" t="s">
        <v>285</v>
      </c>
      <c r="M24" s="280" t="s">
        <v>286</v>
      </c>
      <c r="N24" s="243" t="s">
        <v>261</v>
      </c>
      <c r="O24" s="246" t="s">
        <v>718</v>
      </c>
      <c r="P24" s="277" t="s">
        <v>281</v>
      </c>
      <c r="Q24" s="249"/>
      <c r="R24" s="234" t="s">
        <v>542</v>
      </c>
      <c r="S24" s="293"/>
      <c r="V24" s="237"/>
      <c r="Z24" t="str">
        <f>IF(R24&gt;0,B24&amp;":"&amp;R24&amp;"
","")</f>
        <v xml:space="preserve">IIA3:Policy CI1: Safeguarding and Securing Social Infrastructure requires sites to make contributions towards the provision of enhanced or new social infrastructure, in locations where there are existing capacity issues or a need is identified, to support new development. 
</v>
      </c>
    </row>
    <row r="25" spans="1:26" x14ac:dyDescent="0.35">
      <c r="A25" s="197"/>
      <c r="B25" s="241"/>
      <c r="C25" s="81" t="s">
        <v>303</v>
      </c>
      <c r="D25" s="108" t="s">
        <v>289</v>
      </c>
      <c r="E25" s="254"/>
      <c r="F25" s="241"/>
      <c r="G25" s="241"/>
      <c r="H25" s="241"/>
      <c r="I25" s="282"/>
      <c r="J25" s="282"/>
      <c r="K25" s="282"/>
      <c r="L25" s="282"/>
      <c r="M25" s="282"/>
      <c r="N25" s="244"/>
      <c r="O25" s="187"/>
      <c r="P25" s="278"/>
      <c r="Q25" s="250"/>
      <c r="R25" s="235"/>
      <c r="S25" s="293"/>
      <c r="V25" s="238"/>
    </row>
    <row r="26" spans="1:26" x14ac:dyDescent="0.35">
      <c r="A26" s="197"/>
      <c r="B26" s="241"/>
      <c r="C26" s="81" t="s">
        <v>304</v>
      </c>
      <c r="D26" s="108" t="s">
        <v>281</v>
      </c>
      <c r="E26" s="254"/>
      <c r="F26" s="241"/>
      <c r="G26" s="241"/>
      <c r="H26" s="241"/>
      <c r="I26" s="282"/>
      <c r="J26" s="282"/>
      <c r="K26" s="282"/>
      <c r="L26" s="282"/>
      <c r="M26" s="282"/>
      <c r="N26" s="244"/>
      <c r="O26" s="187"/>
      <c r="P26" s="278"/>
      <c r="Q26" s="250"/>
      <c r="R26" s="235"/>
      <c r="S26" s="293"/>
      <c r="V26" s="238"/>
    </row>
    <row r="27" spans="1:26" x14ac:dyDescent="0.35">
      <c r="A27" s="197"/>
      <c r="B27" s="241"/>
      <c r="C27" s="81" t="s">
        <v>305</v>
      </c>
      <c r="D27" s="108" t="s">
        <v>289</v>
      </c>
      <c r="E27" s="254"/>
      <c r="F27" s="241"/>
      <c r="G27" s="241"/>
      <c r="H27" s="241"/>
      <c r="I27" s="282"/>
      <c r="J27" s="282"/>
      <c r="K27" s="282"/>
      <c r="L27" s="282"/>
      <c r="M27" s="282"/>
      <c r="N27" s="244"/>
      <c r="O27" s="187"/>
      <c r="P27" s="278"/>
      <c r="Q27" s="250"/>
      <c r="R27" s="235"/>
      <c r="S27" s="293"/>
      <c r="V27" s="238"/>
    </row>
    <row r="28" spans="1:26" x14ac:dyDescent="0.35">
      <c r="A28" s="197"/>
      <c r="B28" s="241"/>
      <c r="C28" s="81" t="s">
        <v>306</v>
      </c>
      <c r="D28" s="108" t="s">
        <v>289</v>
      </c>
      <c r="E28" s="254"/>
      <c r="F28" s="241"/>
      <c r="G28" s="241"/>
      <c r="H28" s="241"/>
      <c r="I28" s="282"/>
      <c r="J28" s="282"/>
      <c r="K28" s="282"/>
      <c r="L28" s="282"/>
      <c r="M28" s="282"/>
      <c r="N28" s="244"/>
      <c r="O28" s="187"/>
      <c r="P28" s="278"/>
      <c r="Q28" s="250"/>
      <c r="R28" s="235"/>
      <c r="S28" s="293"/>
      <c r="V28" s="238"/>
    </row>
    <row r="29" spans="1:26" ht="29" x14ac:dyDescent="0.35">
      <c r="A29" s="197"/>
      <c r="B29" s="241"/>
      <c r="C29" s="81" t="s">
        <v>307</v>
      </c>
      <c r="D29" s="108" t="s">
        <v>289</v>
      </c>
      <c r="E29" s="254"/>
      <c r="F29" s="241"/>
      <c r="G29" s="241"/>
      <c r="H29" s="241"/>
      <c r="I29" s="282"/>
      <c r="J29" s="282"/>
      <c r="K29" s="282"/>
      <c r="L29" s="282"/>
      <c r="M29" s="282"/>
      <c r="N29" s="244"/>
      <c r="O29" s="187"/>
      <c r="P29" s="278"/>
      <c r="Q29" s="250"/>
      <c r="R29" s="235"/>
      <c r="S29" s="293"/>
      <c r="V29" s="238"/>
    </row>
    <row r="30" spans="1:26" x14ac:dyDescent="0.35">
      <c r="A30" s="197"/>
      <c r="B30" s="241"/>
      <c r="C30" s="81" t="s">
        <v>308</v>
      </c>
      <c r="D30" s="108" t="s">
        <v>289</v>
      </c>
      <c r="E30" s="254"/>
      <c r="F30" s="241"/>
      <c r="G30" s="241"/>
      <c r="H30" s="241"/>
      <c r="I30" s="282"/>
      <c r="J30" s="282"/>
      <c r="K30" s="282"/>
      <c r="L30" s="282"/>
      <c r="M30" s="282"/>
      <c r="N30" s="244"/>
      <c r="O30" s="187"/>
      <c r="P30" s="278"/>
      <c r="Q30" s="250"/>
      <c r="R30" s="235"/>
      <c r="S30" s="293"/>
      <c r="V30" s="238"/>
    </row>
    <row r="31" spans="1:26" ht="29.5" thickBot="1" x14ac:dyDescent="0.4">
      <c r="A31" s="198"/>
      <c r="B31" s="242"/>
      <c r="C31" s="123" t="s">
        <v>309</v>
      </c>
      <c r="D31" s="108" t="s">
        <v>289</v>
      </c>
      <c r="E31" s="255"/>
      <c r="F31" s="242"/>
      <c r="G31" s="242"/>
      <c r="H31" s="242"/>
      <c r="I31" s="281"/>
      <c r="J31" s="281"/>
      <c r="K31" s="281"/>
      <c r="L31" s="281"/>
      <c r="M31" s="281"/>
      <c r="N31" s="256"/>
      <c r="O31" s="247"/>
      <c r="P31" s="279"/>
      <c r="Q31" s="251"/>
      <c r="R31" s="258"/>
      <c r="S31" s="293"/>
      <c r="V31" s="252"/>
    </row>
    <row r="32" spans="1:26" ht="29" x14ac:dyDescent="0.35">
      <c r="A32" s="196" t="s">
        <v>75</v>
      </c>
      <c r="B32" s="240" t="s">
        <v>98</v>
      </c>
      <c r="C32" s="124" t="s">
        <v>310</v>
      </c>
      <c r="D32" s="119" t="s">
        <v>289</v>
      </c>
      <c r="E32" s="253" t="s">
        <v>281</v>
      </c>
      <c r="F32" s="240">
        <f ca="1">COUNTIFS(INDIRECT("RAG!$C$"&amp;$V12&amp;":$BB$"&amp;$V12),F$11,RAG!$C$3:$BB$3,$B32)</f>
        <v>0</v>
      </c>
      <c r="G32" s="240">
        <f ca="1">COUNTIFS(INDIRECT("RAG!$C$"&amp;$V12&amp;":$BB$"&amp;$V12),G$11,RAG!$C$3:$BB$3,$B32)</f>
        <v>2</v>
      </c>
      <c r="H32" s="240">
        <f ca="1">COUNTIFS(INDIRECT("RAG!$C$"&amp;$V12&amp;":$BB$"&amp;$V12),H$11,RAG!$C$3:$BB$3,$B32)</f>
        <v>2</v>
      </c>
      <c r="I32" s="243" t="s">
        <v>282</v>
      </c>
      <c r="J32" s="243" t="s">
        <v>335</v>
      </c>
      <c r="K32" s="243" t="s">
        <v>284</v>
      </c>
      <c r="L32" s="243" t="s">
        <v>285</v>
      </c>
      <c r="M32" s="243" t="s">
        <v>286</v>
      </c>
      <c r="N32" s="243" t="s">
        <v>261</v>
      </c>
      <c r="O32" s="246" t="s">
        <v>404</v>
      </c>
      <c r="P32" s="277" t="s">
        <v>281</v>
      </c>
      <c r="Q32" s="234"/>
      <c r="R32" s="234" t="s">
        <v>312</v>
      </c>
      <c r="S32" s="293"/>
      <c r="V32" s="237"/>
      <c r="Z32" t="str">
        <f>IF(R32&gt;0,B32&amp;":"&amp;R32&amp;"
","")</f>
        <v xml:space="preserve">IIA4:Local Plan Policy M1 Sustainable Transport requires developments to support the delivery of new local cycle networks, as well as provide accessible cycle parking for all users.
</v>
      </c>
    </row>
    <row r="33" spans="1:26" ht="29" x14ac:dyDescent="0.35">
      <c r="A33" s="197"/>
      <c r="B33" s="241"/>
      <c r="C33" s="125" t="s">
        <v>313</v>
      </c>
      <c r="D33" s="108" t="s">
        <v>281</v>
      </c>
      <c r="E33" s="254"/>
      <c r="F33" s="241"/>
      <c r="G33" s="241"/>
      <c r="H33" s="241"/>
      <c r="I33" s="244"/>
      <c r="J33" s="244"/>
      <c r="K33" s="244"/>
      <c r="L33" s="244"/>
      <c r="M33" s="244"/>
      <c r="N33" s="244"/>
      <c r="O33" s="187"/>
      <c r="P33" s="278"/>
      <c r="Q33" s="235"/>
      <c r="R33" s="235"/>
      <c r="S33" s="293"/>
      <c r="V33" s="238"/>
    </row>
    <row r="34" spans="1:26" x14ac:dyDescent="0.35">
      <c r="A34" s="197"/>
      <c r="B34" s="241"/>
      <c r="C34" s="125" t="s">
        <v>314</v>
      </c>
      <c r="D34" s="108" t="s">
        <v>281</v>
      </c>
      <c r="E34" s="254"/>
      <c r="F34" s="241"/>
      <c r="G34" s="241"/>
      <c r="H34" s="241"/>
      <c r="I34" s="244"/>
      <c r="J34" s="244"/>
      <c r="K34" s="244"/>
      <c r="L34" s="244"/>
      <c r="M34" s="244"/>
      <c r="N34" s="244"/>
      <c r="O34" s="187"/>
      <c r="P34" s="278"/>
      <c r="Q34" s="235"/>
      <c r="R34" s="235"/>
      <c r="S34" s="293"/>
      <c r="V34" s="238"/>
    </row>
    <row r="35" spans="1:26" ht="30" customHeight="1" x14ac:dyDescent="0.35">
      <c r="A35" s="197"/>
      <c r="B35" s="241"/>
      <c r="C35" s="125" t="s">
        <v>315</v>
      </c>
      <c r="D35" s="108" t="s">
        <v>289</v>
      </c>
      <c r="E35" s="254"/>
      <c r="F35" s="241"/>
      <c r="G35" s="241"/>
      <c r="H35" s="241"/>
      <c r="I35" s="244"/>
      <c r="J35" s="244"/>
      <c r="K35" s="244"/>
      <c r="L35" s="244"/>
      <c r="M35" s="244"/>
      <c r="N35" s="244"/>
      <c r="O35" s="187"/>
      <c r="P35" s="278"/>
      <c r="Q35" s="235"/>
      <c r="R35" s="235"/>
      <c r="S35" s="293"/>
      <c r="V35" s="238"/>
    </row>
    <row r="36" spans="1:26" x14ac:dyDescent="0.35">
      <c r="A36" s="197"/>
      <c r="B36" s="241"/>
      <c r="C36" s="125" t="s">
        <v>316</v>
      </c>
      <c r="D36" s="108" t="s">
        <v>281</v>
      </c>
      <c r="E36" s="254"/>
      <c r="F36" s="241"/>
      <c r="G36" s="241"/>
      <c r="H36" s="241"/>
      <c r="I36" s="244"/>
      <c r="J36" s="244"/>
      <c r="K36" s="244"/>
      <c r="L36" s="244"/>
      <c r="M36" s="244"/>
      <c r="N36" s="244"/>
      <c r="O36" s="187"/>
      <c r="P36" s="278"/>
      <c r="Q36" s="235"/>
      <c r="R36" s="235"/>
      <c r="S36" s="293"/>
      <c r="V36" s="238"/>
    </row>
    <row r="37" spans="1:26" x14ac:dyDescent="0.35">
      <c r="A37" s="197"/>
      <c r="B37" s="241"/>
      <c r="C37" s="125" t="s">
        <v>317</v>
      </c>
      <c r="D37" s="108" t="s">
        <v>289</v>
      </c>
      <c r="E37" s="254"/>
      <c r="F37" s="241"/>
      <c r="G37" s="241"/>
      <c r="H37" s="241"/>
      <c r="I37" s="244"/>
      <c r="J37" s="244"/>
      <c r="K37" s="244"/>
      <c r="L37" s="244"/>
      <c r="M37" s="244"/>
      <c r="N37" s="244"/>
      <c r="O37" s="187"/>
      <c r="P37" s="278"/>
      <c r="Q37" s="235"/>
      <c r="R37" s="235"/>
      <c r="S37" s="293"/>
      <c r="V37" s="238"/>
    </row>
    <row r="38" spans="1:26" x14ac:dyDescent="0.35">
      <c r="A38" s="197"/>
      <c r="B38" s="241"/>
      <c r="C38" s="125" t="s">
        <v>318</v>
      </c>
      <c r="D38" s="108" t="s">
        <v>289</v>
      </c>
      <c r="E38" s="254"/>
      <c r="F38" s="241"/>
      <c r="G38" s="241"/>
      <c r="H38" s="241"/>
      <c r="I38" s="244"/>
      <c r="J38" s="244"/>
      <c r="K38" s="244"/>
      <c r="L38" s="244"/>
      <c r="M38" s="244"/>
      <c r="N38" s="244"/>
      <c r="O38" s="187"/>
      <c r="P38" s="278"/>
      <c r="Q38" s="235"/>
      <c r="R38" s="235"/>
      <c r="S38" s="293"/>
      <c r="V38" s="238"/>
    </row>
    <row r="39" spans="1:26" ht="15" thickBot="1" x14ac:dyDescent="0.4">
      <c r="A39" s="198"/>
      <c r="B39" s="242"/>
      <c r="C39" s="126" t="s">
        <v>319</v>
      </c>
      <c r="D39" s="108" t="s">
        <v>289</v>
      </c>
      <c r="E39" s="255"/>
      <c r="F39" s="242"/>
      <c r="G39" s="242"/>
      <c r="H39" s="242"/>
      <c r="I39" s="256"/>
      <c r="J39" s="256"/>
      <c r="K39" s="256"/>
      <c r="L39" s="256"/>
      <c r="M39" s="256"/>
      <c r="N39" s="256"/>
      <c r="O39" s="247"/>
      <c r="P39" s="279"/>
      <c r="Q39" s="258"/>
      <c r="R39" s="258"/>
      <c r="S39" s="293"/>
      <c r="V39" s="252"/>
    </row>
    <row r="40" spans="1:26" ht="15" customHeight="1" x14ac:dyDescent="0.35">
      <c r="A40" s="196" t="s">
        <v>77</v>
      </c>
      <c r="B40" s="240" t="s">
        <v>99</v>
      </c>
      <c r="C40" s="122" t="s">
        <v>320</v>
      </c>
      <c r="D40" s="119" t="s">
        <v>281</v>
      </c>
      <c r="E40" s="253" t="s">
        <v>281</v>
      </c>
      <c r="F40" s="240">
        <f ca="1">COUNTIFS(INDIRECT("RAG!$C$"&amp;$V12&amp;":$BB$"&amp;$V12),F$11,RAG!$C$3:$BB$3,$B40)</f>
        <v>0</v>
      </c>
      <c r="G40" s="240">
        <f ca="1">COUNTIFS(INDIRECT("RAG!$C$"&amp;$V12&amp;":$BB$"&amp;$V12),G$11,RAG!$C$3:$BB$3,$B40)</f>
        <v>0</v>
      </c>
      <c r="H40" s="240">
        <f ca="1">COUNTIFS(INDIRECT("RAG!$C$"&amp;$V12&amp;":$BB$"&amp;$V12),H$11,RAG!$C$3:$BB$3,$B40)</f>
        <v>2</v>
      </c>
      <c r="I40" s="243" t="s">
        <v>282</v>
      </c>
      <c r="J40" s="243" t="s">
        <v>335</v>
      </c>
      <c r="K40" s="243" t="s">
        <v>321</v>
      </c>
      <c r="L40" s="243" t="s">
        <v>285</v>
      </c>
      <c r="M40" s="243" t="s">
        <v>286</v>
      </c>
      <c r="N40" s="243" t="s">
        <v>287</v>
      </c>
      <c r="O40" s="246" t="s">
        <v>836</v>
      </c>
      <c r="P40" s="231" t="s">
        <v>281</v>
      </c>
      <c r="Q40" s="234"/>
      <c r="R40" s="234"/>
      <c r="S40" s="293"/>
      <c r="V40" s="237"/>
      <c r="Z40" t="str">
        <f>IF(R40&gt;0,B40&amp;":"&amp;R40&amp;"
","")</f>
        <v/>
      </c>
    </row>
    <row r="41" spans="1:26" ht="29" x14ac:dyDescent="0.35">
      <c r="A41" s="197"/>
      <c r="B41" s="241"/>
      <c r="C41" s="81" t="s">
        <v>322</v>
      </c>
      <c r="D41" s="108" t="s">
        <v>289</v>
      </c>
      <c r="E41" s="254"/>
      <c r="F41" s="241"/>
      <c r="G41" s="241"/>
      <c r="H41" s="241"/>
      <c r="I41" s="244"/>
      <c r="J41" s="244"/>
      <c r="K41" s="244"/>
      <c r="L41" s="244"/>
      <c r="M41" s="244"/>
      <c r="N41" s="244"/>
      <c r="O41" s="187"/>
      <c r="P41" s="232"/>
      <c r="Q41" s="235"/>
      <c r="R41" s="235"/>
      <c r="S41" s="293"/>
      <c r="V41" s="238"/>
    </row>
    <row r="42" spans="1:26" x14ac:dyDescent="0.35">
      <c r="A42" s="197"/>
      <c r="B42" s="241"/>
      <c r="C42" s="81" t="s">
        <v>323</v>
      </c>
      <c r="D42" s="108" t="s">
        <v>281</v>
      </c>
      <c r="E42" s="254"/>
      <c r="F42" s="241"/>
      <c r="G42" s="241"/>
      <c r="H42" s="241"/>
      <c r="I42" s="244"/>
      <c r="J42" s="244"/>
      <c r="K42" s="244"/>
      <c r="L42" s="244"/>
      <c r="M42" s="244"/>
      <c r="N42" s="244"/>
      <c r="O42" s="187"/>
      <c r="P42" s="232"/>
      <c r="Q42" s="235"/>
      <c r="R42" s="235"/>
      <c r="S42" s="293"/>
      <c r="V42" s="238"/>
    </row>
    <row r="43" spans="1:26" ht="29" x14ac:dyDescent="0.35">
      <c r="A43" s="197"/>
      <c r="B43" s="241"/>
      <c r="C43" s="81" t="s">
        <v>324</v>
      </c>
      <c r="D43" s="108" t="s">
        <v>289</v>
      </c>
      <c r="E43" s="254"/>
      <c r="F43" s="241"/>
      <c r="G43" s="241"/>
      <c r="H43" s="241"/>
      <c r="I43" s="244"/>
      <c r="J43" s="244"/>
      <c r="K43" s="244"/>
      <c r="L43" s="244"/>
      <c r="M43" s="244"/>
      <c r="N43" s="244"/>
      <c r="O43" s="187"/>
      <c r="P43" s="232"/>
      <c r="Q43" s="235"/>
      <c r="R43" s="235"/>
      <c r="S43" s="293"/>
      <c r="V43" s="238"/>
    </row>
    <row r="44" spans="1:26" ht="43.5" x14ac:dyDescent="0.35">
      <c r="A44" s="197"/>
      <c r="B44" s="241"/>
      <c r="C44" s="81" t="s">
        <v>325</v>
      </c>
      <c r="D44" s="108" t="s">
        <v>289</v>
      </c>
      <c r="E44" s="254"/>
      <c r="F44" s="241"/>
      <c r="G44" s="241"/>
      <c r="H44" s="241"/>
      <c r="I44" s="244"/>
      <c r="J44" s="244"/>
      <c r="K44" s="244"/>
      <c r="L44" s="244"/>
      <c r="M44" s="244"/>
      <c r="N44" s="244"/>
      <c r="O44" s="187"/>
      <c r="P44" s="232"/>
      <c r="Q44" s="235"/>
      <c r="R44" s="235"/>
      <c r="S44" s="293"/>
      <c r="V44" s="238"/>
    </row>
    <row r="45" spans="1:26" ht="29.5" thickBot="1" x14ac:dyDescent="0.4">
      <c r="A45" s="198"/>
      <c r="B45" s="242"/>
      <c r="C45" s="123" t="s">
        <v>326</v>
      </c>
      <c r="D45" s="108" t="s">
        <v>289</v>
      </c>
      <c r="E45" s="255"/>
      <c r="F45" s="242"/>
      <c r="G45" s="242"/>
      <c r="H45" s="242"/>
      <c r="I45" s="256"/>
      <c r="J45" s="256"/>
      <c r="K45" s="256"/>
      <c r="L45" s="256"/>
      <c r="M45" s="256"/>
      <c r="N45" s="256"/>
      <c r="O45" s="247"/>
      <c r="P45" s="248"/>
      <c r="Q45" s="258"/>
      <c r="R45" s="258"/>
      <c r="S45" s="293"/>
      <c r="V45" s="252"/>
    </row>
    <row r="46" spans="1:26" ht="43.5" customHeight="1" x14ac:dyDescent="0.35">
      <c r="A46" s="196" t="s">
        <v>80</v>
      </c>
      <c r="B46" s="240" t="s">
        <v>100</v>
      </c>
      <c r="C46" s="122" t="s">
        <v>327</v>
      </c>
      <c r="D46" s="119" t="s">
        <v>281</v>
      </c>
      <c r="E46" s="253" t="s">
        <v>281</v>
      </c>
      <c r="F46" s="240">
        <f ca="1">COUNTIFS(INDIRECT("RAG!$C$"&amp;$V12&amp;":$BB$"&amp;$V12),F$11,RAG!$C$3:$BB$3,$B46)</f>
        <v>2</v>
      </c>
      <c r="G46" s="240">
        <f ca="1">COUNTIFS(INDIRECT("RAG!$C$"&amp;$V12&amp;":$BB$"&amp;$V12),G$11,RAG!$C$3:$BB$3,$B46)</f>
        <v>0</v>
      </c>
      <c r="H46" s="240">
        <f ca="1">COUNTIFS(INDIRECT("RAG!$C$"&amp;$V12&amp;":$BB$"&amp;$V12),H$11,RAG!$C$3:$BB$3,$B46)</f>
        <v>5</v>
      </c>
      <c r="I46" s="243" t="s">
        <v>282</v>
      </c>
      <c r="J46" s="243" t="s">
        <v>335</v>
      </c>
      <c r="K46" s="243" t="s">
        <v>284</v>
      </c>
      <c r="L46" s="243" t="s">
        <v>285</v>
      </c>
      <c r="M46" s="243" t="s">
        <v>286</v>
      </c>
      <c r="N46" s="243" t="s">
        <v>261</v>
      </c>
      <c r="O46" s="246" t="s">
        <v>721</v>
      </c>
      <c r="P46" s="277" t="s">
        <v>281</v>
      </c>
      <c r="Q46" s="234" t="s">
        <v>540</v>
      </c>
      <c r="R46" s="234" t="s">
        <v>312</v>
      </c>
      <c r="S46" s="292"/>
      <c r="V46" s="237"/>
      <c r="Z46" t="str">
        <f>IF(R46&gt;0,B46&amp;":"&amp;R46&amp;"
","")</f>
        <v xml:space="preserve">IIA6:Local Plan Policy M1 Sustainable Transport requires developments to support the delivery of new local cycle networks, as well as provide accessible cycle parking for all users.
</v>
      </c>
    </row>
    <row r="47" spans="1:26" ht="30" customHeight="1" x14ac:dyDescent="0.35">
      <c r="A47" s="197"/>
      <c r="B47" s="241"/>
      <c r="C47" s="81" t="s">
        <v>328</v>
      </c>
      <c r="D47" s="108" t="s">
        <v>281</v>
      </c>
      <c r="E47" s="254"/>
      <c r="F47" s="241"/>
      <c r="G47" s="241"/>
      <c r="H47" s="241"/>
      <c r="I47" s="244"/>
      <c r="J47" s="244"/>
      <c r="K47" s="244"/>
      <c r="L47" s="244"/>
      <c r="M47" s="244"/>
      <c r="N47" s="244"/>
      <c r="O47" s="187"/>
      <c r="P47" s="278"/>
      <c r="Q47" s="235"/>
      <c r="R47" s="235"/>
      <c r="S47" s="292"/>
      <c r="V47" s="238"/>
    </row>
    <row r="48" spans="1:26" x14ac:dyDescent="0.35">
      <c r="A48" s="197"/>
      <c r="B48" s="241"/>
      <c r="C48" s="81" t="s">
        <v>329</v>
      </c>
      <c r="D48" s="108" t="s">
        <v>281</v>
      </c>
      <c r="E48" s="254"/>
      <c r="F48" s="241"/>
      <c r="G48" s="241"/>
      <c r="H48" s="241"/>
      <c r="I48" s="244"/>
      <c r="J48" s="244"/>
      <c r="K48" s="244"/>
      <c r="L48" s="244"/>
      <c r="M48" s="244"/>
      <c r="N48" s="244"/>
      <c r="O48" s="187"/>
      <c r="P48" s="278"/>
      <c r="Q48" s="235"/>
      <c r="R48" s="235"/>
      <c r="S48" s="292"/>
      <c r="V48" s="238"/>
    </row>
    <row r="49" spans="1:26" ht="14.5" customHeight="1" x14ac:dyDescent="0.35">
      <c r="A49" s="197"/>
      <c r="B49" s="241"/>
      <c r="C49" s="81" t="s">
        <v>330</v>
      </c>
      <c r="D49" s="108" t="s">
        <v>289</v>
      </c>
      <c r="E49" s="254"/>
      <c r="F49" s="241"/>
      <c r="G49" s="241"/>
      <c r="H49" s="241"/>
      <c r="I49" s="244"/>
      <c r="J49" s="244"/>
      <c r="K49" s="244"/>
      <c r="L49" s="244"/>
      <c r="M49" s="244"/>
      <c r="N49" s="244"/>
      <c r="O49" s="187"/>
      <c r="P49" s="278"/>
      <c r="Q49" s="235"/>
      <c r="R49" s="235"/>
      <c r="S49" s="292"/>
      <c r="V49" s="238"/>
    </row>
    <row r="50" spans="1:26" ht="71.150000000000006" customHeight="1" thickBot="1" x14ac:dyDescent="0.4">
      <c r="A50" s="198"/>
      <c r="B50" s="242"/>
      <c r="C50" s="123" t="s">
        <v>331</v>
      </c>
      <c r="D50" s="108" t="s">
        <v>289</v>
      </c>
      <c r="E50" s="255"/>
      <c r="F50" s="242"/>
      <c r="G50" s="242"/>
      <c r="H50" s="242"/>
      <c r="I50" s="256"/>
      <c r="J50" s="256"/>
      <c r="K50" s="256"/>
      <c r="L50" s="256"/>
      <c r="M50" s="256"/>
      <c r="N50" s="256"/>
      <c r="O50" s="247"/>
      <c r="P50" s="279"/>
      <c r="Q50" s="258"/>
      <c r="R50" s="258"/>
      <c r="S50" s="292"/>
      <c r="V50" s="252"/>
    </row>
    <row r="51" spans="1:26" ht="43.5" x14ac:dyDescent="0.35">
      <c r="A51" s="196" t="s">
        <v>81</v>
      </c>
      <c r="B51" s="240" t="s">
        <v>101</v>
      </c>
      <c r="C51" s="122" t="s">
        <v>332</v>
      </c>
      <c r="D51" s="119" t="s">
        <v>281</v>
      </c>
      <c r="E51" s="253" t="s">
        <v>281</v>
      </c>
      <c r="F51" s="240">
        <f ca="1">COUNTIFS(INDIRECT("RAG!$C$"&amp;$V12&amp;":$BB$"&amp;$V12),F$11,RAG!$C$3:$BB$3,$B51)</f>
        <v>1</v>
      </c>
      <c r="G51" s="240">
        <f ca="1">COUNTIFS(INDIRECT("RAG!$C$"&amp;$V12&amp;":$BB$"&amp;$V12),G$11,RAG!$C$3:$BB$3,$B51)</f>
        <v>1</v>
      </c>
      <c r="H51" s="240">
        <f ca="1">COUNTIFS(INDIRECT("RAG!$C$"&amp;$V12&amp;":$BB$"&amp;$V12),H$11,RAG!$C$3:$BB$3,$B51)</f>
        <v>2</v>
      </c>
      <c r="I51" s="280" t="s">
        <v>231</v>
      </c>
      <c r="J51" s="280" t="s">
        <v>231</v>
      </c>
      <c r="K51" s="280" t="s">
        <v>231</v>
      </c>
      <c r="L51" s="280" t="s">
        <v>231</v>
      </c>
      <c r="M51" s="280" t="s">
        <v>231</v>
      </c>
      <c r="N51" s="280" t="s">
        <v>262</v>
      </c>
      <c r="O51" s="262" t="s">
        <v>837</v>
      </c>
      <c r="P51" s="265" t="s">
        <v>281</v>
      </c>
      <c r="Q51" s="234"/>
      <c r="R51" s="234" t="s">
        <v>678</v>
      </c>
      <c r="S51" s="293"/>
      <c r="V51" s="237"/>
      <c r="Z51" t="str">
        <f>IF(R51&gt;0,B51&amp;":"&amp;R51&amp;"
","")</f>
        <v xml:space="preserve">IIA7:Local Plan Policy GR7 External Lighting requires sites to be designed to minimise harm from light pollution.
Policy GR1 Achieving a High Standard of Development should minimise the impacts of noise, air quality and light pollution on future and existing occupiers.
</v>
      </c>
    </row>
    <row r="52" spans="1:26" ht="81" customHeight="1" thickBot="1" x14ac:dyDescent="0.4">
      <c r="A52" s="198"/>
      <c r="B52" s="242"/>
      <c r="C52" s="123" t="s">
        <v>333</v>
      </c>
      <c r="D52" s="108" t="s">
        <v>281</v>
      </c>
      <c r="E52" s="255"/>
      <c r="F52" s="242"/>
      <c r="G52" s="242"/>
      <c r="H52" s="242"/>
      <c r="I52" s="281"/>
      <c r="J52" s="281"/>
      <c r="K52" s="281"/>
      <c r="L52" s="281"/>
      <c r="M52" s="281"/>
      <c r="N52" s="281"/>
      <c r="O52" s="264"/>
      <c r="P52" s="267"/>
      <c r="Q52" s="258"/>
      <c r="R52" s="258"/>
      <c r="S52" s="293"/>
      <c r="V52" s="252"/>
    </row>
    <row r="53" spans="1:26" ht="29.15" customHeight="1" x14ac:dyDescent="0.35">
      <c r="A53" s="196" t="s">
        <v>83</v>
      </c>
      <c r="B53" s="240" t="s">
        <v>102</v>
      </c>
      <c r="C53" s="119" t="s">
        <v>334</v>
      </c>
      <c r="D53" s="119" t="s">
        <v>289</v>
      </c>
      <c r="E53" s="265" t="s">
        <v>281</v>
      </c>
      <c r="F53" s="259">
        <f ca="1">COUNTIFS(INDIRECT("RAG!$C$"&amp;$V12&amp;":$BB$"&amp;$V12),F$11,RAG!$C$3:$BB$3,$B53)</f>
        <v>1</v>
      </c>
      <c r="G53" s="259">
        <f ca="1">COUNTIFS(INDIRECT("RAG!$C$"&amp;$V12&amp;":$BB$"&amp;$V12),G$11,RAG!$C$3:$BB$3,$B53)</f>
        <v>0</v>
      </c>
      <c r="H53" s="259">
        <f ca="1">COUNTIFS(INDIRECT("RAG!$C$"&amp;$V12&amp;":$BB$"&amp;$V12),H$11,RAG!$C$3:$BB$3,$B53)</f>
        <v>0</v>
      </c>
      <c r="I53" s="243" t="s">
        <v>282</v>
      </c>
      <c r="J53" s="243" t="s">
        <v>335</v>
      </c>
      <c r="K53" s="243" t="s">
        <v>284</v>
      </c>
      <c r="L53" s="243" t="s">
        <v>381</v>
      </c>
      <c r="M53" s="243" t="s">
        <v>286</v>
      </c>
      <c r="N53" s="243" t="s">
        <v>261</v>
      </c>
      <c r="O53" s="246" t="s">
        <v>666</v>
      </c>
      <c r="P53" s="231" t="s">
        <v>281</v>
      </c>
      <c r="Q53" s="234"/>
      <c r="R53" s="249"/>
      <c r="S53" s="293"/>
      <c r="V53" s="237"/>
      <c r="Z53" t="str">
        <f>IF(R53&gt;0,B53&amp;":"&amp;R53&amp;"
","")</f>
        <v/>
      </c>
    </row>
    <row r="54" spans="1:26" x14ac:dyDescent="0.35">
      <c r="A54" s="197"/>
      <c r="B54" s="241"/>
      <c r="C54" s="108" t="s">
        <v>336</v>
      </c>
      <c r="D54" s="108" t="s">
        <v>281</v>
      </c>
      <c r="E54" s="266"/>
      <c r="F54" s="260"/>
      <c r="G54" s="260"/>
      <c r="H54" s="260"/>
      <c r="I54" s="244"/>
      <c r="J54" s="244"/>
      <c r="K54" s="244"/>
      <c r="L54" s="244"/>
      <c r="M54" s="244"/>
      <c r="N54" s="244"/>
      <c r="O54" s="187"/>
      <c r="P54" s="232"/>
      <c r="Q54" s="235"/>
      <c r="R54" s="250"/>
      <c r="S54" s="293"/>
      <c r="V54" s="238"/>
    </row>
    <row r="55" spans="1:26" x14ac:dyDescent="0.35">
      <c r="A55" s="197"/>
      <c r="B55" s="241"/>
      <c r="C55" s="127" t="s">
        <v>337</v>
      </c>
      <c r="D55" s="108" t="s">
        <v>289</v>
      </c>
      <c r="E55" s="266"/>
      <c r="F55" s="260"/>
      <c r="G55" s="260"/>
      <c r="H55" s="260"/>
      <c r="I55" s="244"/>
      <c r="J55" s="244"/>
      <c r="K55" s="244"/>
      <c r="L55" s="244"/>
      <c r="M55" s="244"/>
      <c r="N55" s="244"/>
      <c r="O55" s="187"/>
      <c r="P55" s="232"/>
      <c r="Q55" s="235"/>
      <c r="R55" s="250"/>
      <c r="S55" s="293"/>
      <c r="V55" s="238"/>
    </row>
    <row r="56" spans="1:26" x14ac:dyDescent="0.35">
      <c r="A56" s="197"/>
      <c r="B56" s="241"/>
      <c r="C56" s="108" t="s">
        <v>338</v>
      </c>
      <c r="D56" s="108" t="s">
        <v>289</v>
      </c>
      <c r="E56" s="266"/>
      <c r="F56" s="260"/>
      <c r="G56" s="260"/>
      <c r="H56" s="260"/>
      <c r="I56" s="244"/>
      <c r="J56" s="244"/>
      <c r="K56" s="244"/>
      <c r="L56" s="244"/>
      <c r="M56" s="244"/>
      <c r="N56" s="244"/>
      <c r="O56" s="187"/>
      <c r="P56" s="232"/>
      <c r="Q56" s="235"/>
      <c r="R56" s="250"/>
      <c r="S56" s="293"/>
      <c r="V56" s="238"/>
    </row>
    <row r="57" spans="1:26" ht="112" customHeight="1" thickBot="1" x14ac:dyDescent="0.4">
      <c r="A57" s="198"/>
      <c r="B57" s="242"/>
      <c r="C57" s="121" t="s">
        <v>339</v>
      </c>
      <c r="D57" s="108" t="s">
        <v>281</v>
      </c>
      <c r="E57" s="267"/>
      <c r="F57" s="261"/>
      <c r="G57" s="261"/>
      <c r="H57" s="261"/>
      <c r="I57" s="256"/>
      <c r="J57" s="256"/>
      <c r="K57" s="256"/>
      <c r="L57" s="256"/>
      <c r="M57" s="256"/>
      <c r="N57" s="256"/>
      <c r="O57" s="247"/>
      <c r="P57" s="248"/>
      <c r="Q57" s="258"/>
      <c r="R57" s="251"/>
      <c r="S57" s="293"/>
      <c r="V57" s="252"/>
    </row>
    <row r="58" spans="1:26" ht="29.25" customHeight="1" x14ac:dyDescent="0.35">
      <c r="A58" s="196" t="s">
        <v>84</v>
      </c>
      <c r="B58" s="240" t="s">
        <v>103</v>
      </c>
      <c r="C58" s="128" t="s">
        <v>340</v>
      </c>
      <c r="D58" s="119" t="s">
        <v>281</v>
      </c>
      <c r="E58" s="265" t="s">
        <v>281</v>
      </c>
      <c r="F58" s="259">
        <f ca="1">COUNTIFS(INDIRECT("RAG!$C$"&amp;$V12&amp;":$BB$"&amp;$V12),F$11,RAG!$C$3:$BB$3,$B58)</f>
        <v>0</v>
      </c>
      <c r="G58" s="259">
        <f ca="1">COUNTIFS(INDIRECT("RAG!$C$"&amp;$V12&amp;":$BB$"&amp;$V12),G$11,RAG!$C$3:$BB$3,$B58)</f>
        <v>0</v>
      </c>
      <c r="H58" s="259">
        <f ca="1">COUNTIFS(INDIRECT("RAG!$C$"&amp;$V12&amp;":$BB$"&amp;$V12),H$11,RAG!$C$3:$BB$3,$B58)</f>
        <v>2</v>
      </c>
      <c r="I58" s="243" t="s">
        <v>282</v>
      </c>
      <c r="J58" s="243" t="s">
        <v>335</v>
      </c>
      <c r="K58" s="243" t="s">
        <v>284</v>
      </c>
      <c r="L58" s="243" t="s">
        <v>285</v>
      </c>
      <c r="M58" s="243" t="s">
        <v>286</v>
      </c>
      <c r="N58" s="243" t="s">
        <v>261</v>
      </c>
      <c r="O58" s="246" t="s">
        <v>565</v>
      </c>
      <c r="P58" s="231" t="s">
        <v>289</v>
      </c>
      <c r="Q58" s="249"/>
      <c r="R58" s="234"/>
      <c r="S58" s="293"/>
      <c r="V58" s="237"/>
      <c r="Z58" t="str">
        <f>IF(R58&gt;0,B58&amp;":"&amp;R58&amp;"
","")</f>
        <v/>
      </c>
    </row>
    <row r="59" spans="1:26" ht="14.5" customHeight="1" x14ac:dyDescent="0.35">
      <c r="A59" s="197"/>
      <c r="B59" s="241"/>
      <c r="C59" s="109" t="s">
        <v>341</v>
      </c>
      <c r="D59" s="108" t="s">
        <v>289</v>
      </c>
      <c r="E59" s="266"/>
      <c r="F59" s="260"/>
      <c r="G59" s="260"/>
      <c r="H59" s="260"/>
      <c r="I59" s="244"/>
      <c r="J59" s="244"/>
      <c r="K59" s="244"/>
      <c r="L59" s="244"/>
      <c r="M59" s="244"/>
      <c r="N59" s="244"/>
      <c r="O59" s="187"/>
      <c r="P59" s="232"/>
      <c r="Q59" s="250"/>
      <c r="R59" s="235"/>
      <c r="S59" s="293"/>
      <c r="V59" s="238"/>
    </row>
    <row r="60" spans="1:26" ht="59.15" customHeight="1" thickBot="1" x14ac:dyDescent="0.4">
      <c r="A60" s="198"/>
      <c r="B60" s="242"/>
      <c r="C60" s="129" t="s">
        <v>342</v>
      </c>
      <c r="D60" s="108" t="s">
        <v>289</v>
      </c>
      <c r="E60" s="267"/>
      <c r="F60" s="261"/>
      <c r="G60" s="261"/>
      <c r="H60" s="261"/>
      <c r="I60" s="256"/>
      <c r="J60" s="256"/>
      <c r="K60" s="256"/>
      <c r="L60" s="256"/>
      <c r="M60" s="256"/>
      <c r="N60" s="256"/>
      <c r="O60" s="247"/>
      <c r="P60" s="248"/>
      <c r="Q60" s="251"/>
      <c r="R60" s="258"/>
      <c r="S60" s="293"/>
      <c r="V60" s="252"/>
    </row>
    <row r="61" spans="1:26" ht="14.5" customHeight="1" x14ac:dyDescent="0.35">
      <c r="A61" s="196" t="s">
        <v>85</v>
      </c>
      <c r="B61" s="240" t="s">
        <v>104</v>
      </c>
      <c r="C61" s="119" t="s">
        <v>343</v>
      </c>
      <c r="D61" s="119" t="s">
        <v>281</v>
      </c>
      <c r="E61" s="265" t="s">
        <v>281</v>
      </c>
      <c r="F61" s="259">
        <f ca="1">COUNTIFS(INDIRECT("RAG!$C$"&amp;$V12&amp;":$BB$"&amp;$V12),F$11,RAG!$C$3:$BB$3,$B61)</f>
        <v>1</v>
      </c>
      <c r="G61" s="259">
        <f ca="1">COUNTIFS(INDIRECT("RAG!$C$"&amp;$V12&amp;":$BB$"&amp;$V12),G$11,RAG!$C$3:$BB$3,$B61)</f>
        <v>0</v>
      </c>
      <c r="H61" s="259">
        <f ca="1">COUNTIFS(INDIRECT("RAG!$C$"&amp;$V12&amp;":$BB$"&amp;$V12),H$11,RAG!$C$3:$BB$3,$B61)</f>
        <v>4</v>
      </c>
      <c r="I61" s="280" t="s">
        <v>231</v>
      </c>
      <c r="J61" s="280" t="s">
        <v>231</v>
      </c>
      <c r="K61" s="280" t="s">
        <v>231</v>
      </c>
      <c r="L61" s="280" t="s">
        <v>231</v>
      </c>
      <c r="M61" s="280" t="s">
        <v>231</v>
      </c>
      <c r="N61" s="280" t="s">
        <v>262</v>
      </c>
      <c r="O61" s="246" t="s">
        <v>838</v>
      </c>
      <c r="P61" s="265" t="s">
        <v>289</v>
      </c>
      <c r="Q61" s="271"/>
      <c r="R61" s="271" t="s">
        <v>839</v>
      </c>
      <c r="S61" s="293"/>
      <c r="V61" s="274"/>
      <c r="Z61" t="str">
        <f>IF(R61&gt;0,B61&amp;":"&amp;R61&amp;"
","")</f>
        <v xml:space="preserve">IIA10:Local Plan Policy GI3: Biodiversity highlights that any loss of biodiversity must be avoided through the development of this site, and requires developments to provide 15% BNG.
</v>
      </c>
    </row>
    <row r="62" spans="1:26" x14ac:dyDescent="0.35">
      <c r="A62" s="197"/>
      <c r="B62" s="241"/>
      <c r="C62" s="108" t="s">
        <v>344</v>
      </c>
      <c r="D62" s="108" t="s">
        <v>281</v>
      </c>
      <c r="E62" s="266"/>
      <c r="F62" s="260"/>
      <c r="G62" s="260"/>
      <c r="H62" s="260"/>
      <c r="I62" s="282"/>
      <c r="J62" s="282"/>
      <c r="K62" s="282"/>
      <c r="L62" s="282"/>
      <c r="M62" s="282"/>
      <c r="N62" s="282"/>
      <c r="O62" s="263"/>
      <c r="P62" s="266"/>
      <c r="Q62" s="272"/>
      <c r="R62" s="272"/>
      <c r="S62" s="293"/>
      <c r="V62" s="275"/>
    </row>
    <row r="63" spans="1:26" x14ac:dyDescent="0.35">
      <c r="A63" s="197"/>
      <c r="B63" s="241"/>
      <c r="C63" s="108" t="s">
        <v>345</v>
      </c>
      <c r="D63" s="108" t="s">
        <v>281</v>
      </c>
      <c r="E63" s="266"/>
      <c r="F63" s="260"/>
      <c r="G63" s="260"/>
      <c r="H63" s="260"/>
      <c r="I63" s="282"/>
      <c r="J63" s="282"/>
      <c r="K63" s="282"/>
      <c r="L63" s="282"/>
      <c r="M63" s="282"/>
      <c r="N63" s="282"/>
      <c r="O63" s="263"/>
      <c r="P63" s="266"/>
      <c r="Q63" s="272"/>
      <c r="R63" s="272"/>
      <c r="S63" s="293"/>
      <c r="V63" s="275"/>
    </row>
    <row r="64" spans="1:26" x14ac:dyDescent="0.35">
      <c r="A64" s="197"/>
      <c r="B64" s="241"/>
      <c r="C64" s="108" t="s">
        <v>346</v>
      </c>
      <c r="D64" s="108" t="s">
        <v>281</v>
      </c>
      <c r="E64" s="266"/>
      <c r="F64" s="260"/>
      <c r="G64" s="260"/>
      <c r="H64" s="260"/>
      <c r="I64" s="282"/>
      <c r="J64" s="282"/>
      <c r="K64" s="282"/>
      <c r="L64" s="282"/>
      <c r="M64" s="282"/>
      <c r="N64" s="282"/>
      <c r="O64" s="263"/>
      <c r="P64" s="266"/>
      <c r="Q64" s="272"/>
      <c r="R64" s="272"/>
      <c r="S64" s="293"/>
      <c r="V64" s="275"/>
    </row>
    <row r="65" spans="1:26" x14ac:dyDescent="0.35">
      <c r="A65" s="197"/>
      <c r="B65" s="241"/>
      <c r="C65" s="108" t="s">
        <v>347</v>
      </c>
      <c r="D65" s="108" t="s">
        <v>289</v>
      </c>
      <c r="E65" s="266"/>
      <c r="F65" s="260"/>
      <c r="G65" s="260"/>
      <c r="H65" s="260"/>
      <c r="I65" s="282"/>
      <c r="J65" s="282"/>
      <c r="K65" s="282"/>
      <c r="L65" s="282"/>
      <c r="M65" s="282"/>
      <c r="N65" s="282"/>
      <c r="O65" s="263"/>
      <c r="P65" s="266"/>
      <c r="Q65" s="272"/>
      <c r="R65" s="272"/>
      <c r="S65" s="293"/>
      <c r="V65" s="275"/>
    </row>
    <row r="66" spans="1:26" x14ac:dyDescent="0.35">
      <c r="A66" s="197"/>
      <c r="B66" s="241"/>
      <c r="C66" s="108" t="s">
        <v>348</v>
      </c>
      <c r="D66" s="108" t="s">
        <v>289</v>
      </c>
      <c r="E66" s="266"/>
      <c r="F66" s="260"/>
      <c r="G66" s="260"/>
      <c r="H66" s="260"/>
      <c r="I66" s="282"/>
      <c r="J66" s="282"/>
      <c r="K66" s="282"/>
      <c r="L66" s="282"/>
      <c r="M66" s="282"/>
      <c r="N66" s="282"/>
      <c r="O66" s="263"/>
      <c r="P66" s="266"/>
      <c r="Q66" s="272"/>
      <c r="R66" s="272"/>
      <c r="S66" s="293"/>
      <c r="V66" s="275"/>
    </row>
    <row r="67" spans="1:26" ht="29" x14ac:dyDescent="0.35">
      <c r="A67" s="197"/>
      <c r="B67" s="241"/>
      <c r="C67" s="108" t="s">
        <v>349</v>
      </c>
      <c r="D67" s="108" t="s">
        <v>289</v>
      </c>
      <c r="E67" s="266"/>
      <c r="F67" s="260"/>
      <c r="G67" s="260"/>
      <c r="H67" s="260"/>
      <c r="I67" s="282"/>
      <c r="J67" s="282"/>
      <c r="K67" s="282"/>
      <c r="L67" s="282"/>
      <c r="M67" s="282"/>
      <c r="N67" s="282"/>
      <c r="O67" s="263"/>
      <c r="P67" s="266"/>
      <c r="Q67" s="272"/>
      <c r="R67" s="272"/>
      <c r="S67" s="293"/>
      <c r="V67" s="275"/>
    </row>
    <row r="68" spans="1:26" ht="95.5" customHeight="1" thickBot="1" x14ac:dyDescent="0.4">
      <c r="A68" s="198"/>
      <c r="B68" s="242"/>
      <c r="C68" s="121" t="s">
        <v>350</v>
      </c>
      <c r="D68" s="108" t="s">
        <v>281</v>
      </c>
      <c r="E68" s="267"/>
      <c r="F68" s="261"/>
      <c r="G68" s="261"/>
      <c r="H68" s="261"/>
      <c r="I68" s="281"/>
      <c r="J68" s="281"/>
      <c r="K68" s="281"/>
      <c r="L68" s="281"/>
      <c r="M68" s="281"/>
      <c r="N68" s="281"/>
      <c r="O68" s="264"/>
      <c r="P68" s="267"/>
      <c r="Q68" s="273"/>
      <c r="R68" s="273"/>
      <c r="S68" s="293"/>
      <c r="V68" s="276"/>
    </row>
    <row r="69" spans="1:26" ht="15" customHeight="1" x14ac:dyDescent="0.35">
      <c r="A69" s="196" t="s">
        <v>599</v>
      </c>
      <c r="B69" s="240" t="s">
        <v>105</v>
      </c>
      <c r="C69" s="124" t="s">
        <v>738</v>
      </c>
      <c r="D69" s="119" t="s">
        <v>281</v>
      </c>
      <c r="E69" s="265" t="s">
        <v>281</v>
      </c>
      <c r="F69" s="259">
        <f ca="1">COUNTIFS(INDIRECT("RAG!$C$"&amp;$V12&amp;":$BB$"&amp;$V12),F$11,RAG!$C$3:$BB$3,$B69)</f>
        <v>1</v>
      </c>
      <c r="G69" s="259">
        <f ca="1">COUNTIFS(INDIRECT("RAG!$C$"&amp;$V12&amp;":$BB$"&amp;$V12),G$11,RAG!$C$3:$BB$3,$B69)</f>
        <v>0</v>
      </c>
      <c r="H69" s="259">
        <f ca="1">COUNTIFS(INDIRECT("RAG!$C$"&amp;$V12&amp;":$BB$"&amp;$V12),H$11,RAG!$C$3:$BB$3,$B69)</f>
        <v>5</v>
      </c>
      <c r="I69" s="243" t="s">
        <v>282</v>
      </c>
      <c r="J69" s="243" t="s">
        <v>335</v>
      </c>
      <c r="K69" s="243" t="s">
        <v>284</v>
      </c>
      <c r="L69" s="243" t="s">
        <v>285</v>
      </c>
      <c r="M69" s="243" t="s">
        <v>286</v>
      </c>
      <c r="N69" s="243" t="s">
        <v>264</v>
      </c>
      <c r="O69" s="262" t="s">
        <v>840</v>
      </c>
      <c r="P69" s="231" t="s">
        <v>281</v>
      </c>
      <c r="Q69" s="234" t="s">
        <v>351</v>
      </c>
      <c r="R69" s="234"/>
      <c r="S69" s="293"/>
      <c r="V69" s="237"/>
      <c r="Z69" t="str">
        <f>IF(R69&gt;0,B69&amp;":"&amp;R69&amp;"
","")</f>
        <v/>
      </c>
    </row>
    <row r="70" spans="1:26" x14ac:dyDescent="0.35">
      <c r="A70" s="197"/>
      <c r="B70" s="241"/>
      <c r="C70" s="125" t="s">
        <v>352</v>
      </c>
      <c r="D70" s="108" t="s">
        <v>281</v>
      </c>
      <c r="E70" s="266"/>
      <c r="F70" s="260"/>
      <c r="G70" s="260"/>
      <c r="H70" s="260"/>
      <c r="I70" s="244"/>
      <c r="J70" s="244"/>
      <c r="K70" s="244"/>
      <c r="L70" s="244"/>
      <c r="M70" s="244"/>
      <c r="N70" s="244"/>
      <c r="O70" s="263"/>
      <c r="P70" s="232"/>
      <c r="Q70" s="235"/>
      <c r="R70" s="235"/>
      <c r="S70" s="293"/>
      <c r="V70" s="238"/>
    </row>
    <row r="71" spans="1:26" ht="29" x14ac:dyDescent="0.35">
      <c r="A71" s="197"/>
      <c r="B71" s="241"/>
      <c r="C71" s="125" t="s">
        <v>353</v>
      </c>
      <c r="D71" s="108" t="s">
        <v>289</v>
      </c>
      <c r="E71" s="266"/>
      <c r="F71" s="260"/>
      <c r="G71" s="260"/>
      <c r="H71" s="260"/>
      <c r="I71" s="244"/>
      <c r="J71" s="244"/>
      <c r="K71" s="244"/>
      <c r="L71" s="244"/>
      <c r="M71" s="244"/>
      <c r="N71" s="244"/>
      <c r="O71" s="263"/>
      <c r="P71" s="232"/>
      <c r="Q71" s="235"/>
      <c r="R71" s="235"/>
      <c r="S71" s="293"/>
      <c r="V71" s="238"/>
    </row>
    <row r="72" spans="1:26" x14ac:dyDescent="0.35">
      <c r="A72" s="197"/>
      <c r="B72" s="241"/>
      <c r="C72" s="125" t="s">
        <v>354</v>
      </c>
      <c r="D72" s="108" t="s">
        <v>289</v>
      </c>
      <c r="E72" s="266"/>
      <c r="F72" s="260"/>
      <c r="G72" s="260"/>
      <c r="H72" s="260"/>
      <c r="I72" s="244"/>
      <c r="J72" s="244"/>
      <c r="K72" s="244"/>
      <c r="L72" s="244"/>
      <c r="M72" s="244"/>
      <c r="N72" s="244"/>
      <c r="O72" s="263"/>
      <c r="P72" s="232"/>
      <c r="Q72" s="235"/>
      <c r="R72" s="235"/>
      <c r="S72" s="293"/>
      <c r="V72" s="238"/>
    </row>
    <row r="73" spans="1:26" x14ac:dyDescent="0.35">
      <c r="A73" s="197"/>
      <c r="B73" s="241"/>
      <c r="C73" s="125" t="s">
        <v>739</v>
      </c>
      <c r="D73" s="108" t="s">
        <v>289</v>
      </c>
      <c r="E73" s="266"/>
      <c r="F73" s="260"/>
      <c r="G73" s="260"/>
      <c r="H73" s="260"/>
      <c r="I73" s="244"/>
      <c r="J73" s="244"/>
      <c r="K73" s="244"/>
      <c r="L73" s="244"/>
      <c r="M73" s="244"/>
      <c r="N73" s="244"/>
      <c r="O73" s="263"/>
      <c r="P73" s="232"/>
      <c r="Q73" s="235"/>
      <c r="R73" s="235"/>
      <c r="S73" s="293"/>
      <c r="V73" s="238"/>
    </row>
    <row r="74" spans="1:26" x14ac:dyDescent="0.35">
      <c r="A74" s="197"/>
      <c r="B74" s="241"/>
      <c r="C74" s="125" t="s">
        <v>355</v>
      </c>
      <c r="D74" s="108" t="s">
        <v>289</v>
      </c>
      <c r="E74" s="266"/>
      <c r="F74" s="260"/>
      <c r="G74" s="260"/>
      <c r="H74" s="260"/>
      <c r="I74" s="244"/>
      <c r="J74" s="244"/>
      <c r="K74" s="244"/>
      <c r="L74" s="244"/>
      <c r="M74" s="244"/>
      <c r="N74" s="244"/>
      <c r="O74" s="263"/>
      <c r="P74" s="232"/>
      <c r="Q74" s="235"/>
      <c r="R74" s="235"/>
      <c r="S74" s="293"/>
      <c r="V74" s="238"/>
    </row>
    <row r="75" spans="1:26" ht="32.5" customHeight="1" thickBot="1" x14ac:dyDescent="0.4">
      <c r="A75" s="198"/>
      <c r="B75" s="242"/>
      <c r="C75" s="126" t="s">
        <v>356</v>
      </c>
      <c r="D75" s="108" t="s">
        <v>289</v>
      </c>
      <c r="E75" s="267"/>
      <c r="F75" s="261"/>
      <c r="G75" s="261"/>
      <c r="H75" s="261"/>
      <c r="I75" s="256"/>
      <c r="J75" s="256"/>
      <c r="K75" s="256"/>
      <c r="L75" s="256"/>
      <c r="M75" s="256"/>
      <c r="N75" s="256"/>
      <c r="O75" s="264"/>
      <c r="P75" s="248"/>
      <c r="Q75" s="258"/>
      <c r="R75" s="258"/>
      <c r="S75" s="293"/>
      <c r="V75" s="252"/>
    </row>
    <row r="76" spans="1:26" ht="14.5" customHeight="1" x14ac:dyDescent="0.35">
      <c r="A76" s="196" t="s">
        <v>87</v>
      </c>
      <c r="B76" s="240" t="s">
        <v>106</v>
      </c>
      <c r="C76" s="124" t="s">
        <v>357</v>
      </c>
      <c r="D76" s="119" t="s">
        <v>281</v>
      </c>
      <c r="E76" s="265" t="s">
        <v>281</v>
      </c>
      <c r="F76" s="259">
        <f ca="1">COUNTIFS(INDIRECT("RAG!$C$"&amp;$V12&amp;":$BB$"&amp;$V12),F$11,RAG!$C$3:$BB$3,$B76)</f>
        <v>0</v>
      </c>
      <c r="G76" s="259">
        <f ca="1">COUNTIFS(INDIRECT("RAG!$C$"&amp;$V12&amp;":$BB$"&amp;$V12),G$11,RAG!$C$3:$BB$3,$B76)</f>
        <v>0</v>
      </c>
      <c r="H76" s="259">
        <f ca="1">COUNTIFS(INDIRECT("RAG!$C$"&amp;$V12&amp;":$BB$"&amp;$V12),H$11,RAG!$C$3:$BB$3,$B76)</f>
        <v>4</v>
      </c>
      <c r="I76" s="243" t="s">
        <v>282</v>
      </c>
      <c r="J76" s="243" t="s">
        <v>335</v>
      </c>
      <c r="K76" s="243" t="s">
        <v>284</v>
      </c>
      <c r="L76" s="243" t="s">
        <v>285</v>
      </c>
      <c r="M76" s="243" t="s">
        <v>286</v>
      </c>
      <c r="N76" s="243" t="s">
        <v>261</v>
      </c>
      <c r="O76" s="268" t="s">
        <v>841</v>
      </c>
      <c r="P76" s="231" t="s">
        <v>289</v>
      </c>
      <c r="Q76" s="249"/>
      <c r="R76" s="249"/>
      <c r="S76" s="293"/>
      <c r="V76" s="237"/>
      <c r="Z76" t="str">
        <f>IF(R76&gt;0,B76&amp;":"&amp;R76&amp;"
","")</f>
        <v/>
      </c>
    </row>
    <row r="77" spans="1:26" x14ac:dyDescent="0.35">
      <c r="A77" s="197"/>
      <c r="B77" s="241"/>
      <c r="C77" s="125" t="s">
        <v>359</v>
      </c>
      <c r="D77" s="108" t="s">
        <v>289</v>
      </c>
      <c r="E77" s="266"/>
      <c r="F77" s="260"/>
      <c r="G77" s="260"/>
      <c r="H77" s="260"/>
      <c r="I77" s="244"/>
      <c r="J77" s="244"/>
      <c r="K77" s="244"/>
      <c r="L77" s="244"/>
      <c r="M77" s="244"/>
      <c r="N77" s="244"/>
      <c r="O77" s="269"/>
      <c r="P77" s="232"/>
      <c r="Q77" s="250"/>
      <c r="R77" s="250"/>
      <c r="S77" s="293"/>
      <c r="V77" s="238"/>
    </row>
    <row r="78" spans="1:26" x14ac:dyDescent="0.35">
      <c r="A78" s="197"/>
      <c r="B78" s="241"/>
      <c r="C78" s="125" t="s">
        <v>360</v>
      </c>
      <c r="D78" s="108" t="s">
        <v>281</v>
      </c>
      <c r="E78" s="266"/>
      <c r="F78" s="260"/>
      <c r="G78" s="260"/>
      <c r="H78" s="260"/>
      <c r="I78" s="244"/>
      <c r="J78" s="244"/>
      <c r="K78" s="244"/>
      <c r="L78" s="244"/>
      <c r="M78" s="244"/>
      <c r="N78" s="244"/>
      <c r="O78" s="269"/>
      <c r="P78" s="232"/>
      <c r="Q78" s="250"/>
      <c r="R78" s="250"/>
      <c r="S78" s="293"/>
      <c r="V78" s="238"/>
    </row>
    <row r="79" spans="1:26" x14ac:dyDescent="0.35">
      <c r="A79" s="197"/>
      <c r="B79" s="241"/>
      <c r="C79" s="125" t="s">
        <v>361</v>
      </c>
      <c r="D79" s="108" t="s">
        <v>281</v>
      </c>
      <c r="E79" s="266"/>
      <c r="F79" s="260"/>
      <c r="G79" s="260"/>
      <c r="H79" s="260"/>
      <c r="I79" s="244"/>
      <c r="J79" s="244"/>
      <c r="K79" s="244"/>
      <c r="L79" s="244"/>
      <c r="M79" s="244"/>
      <c r="N79" s="244"/>
      <c r="O79" s="269"/>
      <c r="P79" s="232"/>
      <c r="Q79" s="250"/>
      <c r="R79" s="250"/>
      <c r="S79" s="293"/>
      <c r="V79" s="238"/>
    </row>
    <row r="80" spans="1:26" ht="15" thickBot="1" x14ac:dyDescent="0.4">
      <c r="A80" s="198"/>
      <c r="B80" s="242"/>
      <c r="C80" s="130" t="s">
        <v>362</v>
      </c>
      <c r="D80" s="108" t="s">
        <v>289</v>
      </c>
      <c r="E80" s="267"/>
      <c r="F80" s="261"/>
      <c r="G80" s="261"/>
      <c r="H80" s="261"/>
      <c r="I80" s="256"/>
      <c r="J80" s="256"/>
      <c r="K80" s="256"/>
      <c r="L80" s="256"/>
      <c r="M80" s="256"/>
      <c r="N80" s="256"/>
      <c r="O80" s="270"/>
      <c r="P80" s="248"/>
      <c r="Q80" s="251"/>
      <c r="R80" s="251"/>
      <c r="S80" s="293"/>
      <c r="V80" s="252"/>
    </row>
    <row r="81" spans="1:26" ht="14.5" customHeight="1" x14ac:dyDescent="0.35">
      <c r="A81" s="199" t="s">
        <v>91</v>
      </c>
      <c r="B81" s="240" t="s">
        <v>107</v>
      </c>
      <c r="C81" s="124" t="s">
        <v>363</v>
      </c>
      <c r="D81" s="119" t="s">
        <v>281</v>
      </c>
      <c r="E81" s="253" t="s">
        <v>281</v>
      </c>
      <c r="F81" s="240">
        <f ca="1">COUNTIFS(INDIRECT("RAG!$C$"&amp;$V12&amp;":$BB$"&amp;$V12),F$11,RAG!$C$3:$BB$3,$B81)</f>
        <v>0</v>
      </c>
      <c r="G81" s="240">
        <f ca="1">COUNTIFS(INDIRECT("RAG!$C$"&amp;$V12&amp;":$BB$"&amp;$V12),G$11,RAG!$C$3:$BB$3,$B81)</f>
        <v>0</v>
      </c>
      <c r="H81" s="240">
        <f ca="1">COUNTIFS(INDIRECT("RAG!$C$"&amp;$V12&amp;":$BB$"&amp;$V12),H$11,RAG!$C$3:$BB$3,$B81)</f>
        <v>5</v>
      </c>
      <c r="I81" s="243" t="s">
        <v>282</v>
      </c>
      <c r="J81" s="243" t="s">
        <v>335</v>
      </c>
      <c r="K81" s="243" t="s">
        <v>321</v>
      </c>
      <c r="L81" s="243" t="s">
        <v>285</v>
      </c>
      <c r="M81" s="243" t="s">
        <v>286</v>
      </c>
      <c r="N81" s="243" t="s">
        <v>261</v>
      </c>
      <c r="O81" s="262" t="s">
        <v>842</v>
      </c>
      <c r="P81" s="265" t="s">
        <v>289</v>
      </c>
      <c r="Q81" s="249"/>
      <c r="R81" s="249"/>
      <c r="S81" s="293"/>
      <c r="V81" s="237"/>
      <c r="Z81" t="str">
        <f>IF(R81&gt;0,B81&amp;":"&amp;R81&amp;"
","")</f>
        <v/>
      </c>
    </row>
    <row r="82" spans="1:26" x14ac:dyDescent="0.35">
      <c r="A82" s="201"/>
      <c r="B82" s="241"/>
      <c r="C82" s="125" t="s">
        <v>364</v>
      </c>
      <c r="D82" s="108" t="s">
        <v>281</v>
      </c>
      <c r="E82" s="254"/>
      <c r="F82" s="241"/>
      <c r="G82" s="241"/>
      <c r="H82" s="241"/>
      <c r="I82" s="244"/>
      <c r="J82" s="244"/>
      <c r="K82" s="244"/>
      <c r="L82" s="244"/>
      <c r="M82" s="244"/>
      <c r="N82" s="244"/>
      <c r="O82" s="263"/>
      <c r="P82" s="266"/>
      <c r="Q82" s="250"/>
      <c r="R82" s="250"/>
      <c r="S82" s="293"/>
      <c r="V82" s="238"/>
    </row>
    <row r="83" spans="1:26" x14ac:dyDescent="0.35">
      <c r="A83" s="201"/>
      <c r="B83" s="241"/>
      <c r="C83" s="125" t="s">
        <v>365</v>
      </c>
      <c r="D83" s="108" t="s">
        <v>289</v>
      </c>
      <c r="E83" s="254"/>
      <c r="F83" s="241"/>
      <c r="G83" s="241"/>
      <c r="H83" s="241"/>
      <c r="I83" s="244"/>
      <c r="J83" s="244"/>
      <c r="K83" s="244"/>
      <c r="L83" s="244"/>
      <c r="M83" s="244"/>
      <c r="N83" s="244"/>
      <c r="O83" s="263"/>
      <c r="P83" s="266"/>
      <c r="Q83" s="250"/>
      <c r="R83" s="250"/>
      <c r="S83" s="293"/>
      <c r="V83" s="238"/>
    </row>
    <row r="84" spans="1:26" x14ac:dyDescent="0.35">
      <c r="A84" s="201"/>
      <c r="B84" s="241"/>
      <c r="C84" s="131" t="s">
        <v>366</v>
      </c>
      <c r="D84" s="108" t="s">
        <v>289</v>
      </c>
      <c r="E84" s="254"/>
      <c r="F84" s="241"/>
      <c r="G84" s="241"/>
      <c r="H84" s="241"/>
      <c r="I84" s="244"/>
      <c r="J84" s="244"/>
      <c r="K84" s="244"/>
      <c r="L84" s="244"/>
      <c r="M84" s="244"/>
      <c r="N84" s="244"/>
      <c r="O84" s="263"/>
      <c r="P84" s="266"/>
      <c r="Q84" s="250"/>
      <c r="R84" s="250"/>
      <c r="S84" s="293"/>
      <c r="V84" s="238"/>
    </row>
    <row r="85" spans="1:26" ht="29" x14ac:dyDescent="0.35">
      <c r="A85" s="201"/>
      <c r="B85" s="241"/>
      <c r="C85" s="131" t="s">
        <v>367</v>
      </c>
      <c r="D85" s="108" t="s">
        <v>289</v>
      </c>
      <c r="E85" s="254"/>
      <c r="F85" s="241"/>
      <c r="G85" s="241"/>
      <c r="H85" s="241"/>
      <c r="I85" s="244"/>
      <c r="J85" s="244"/>
      <c r="K85" s="244"/>
      <c r="L85" s="244"/>
      <c r="M85" s="244"/>
      <c r="N85" s="244"/>
      <c r="O85" s="263"/>
      <c r="P85" s="266"/>
      <c r="Q85" s="250"/>
      <c r="R85" s="250"/>
      <c r="S85" s="293"/>
      <c r="V85" s="238"/>
    </row>
    <row r="86" spans="1:26" ht="29" x14ac:dyDescent="0.35">
      <c r="A86" s="201"/>
      <c r="B86" s="241"/>
      <c r="C86" s="131" t="s">
        <v>368</v>
      </c>
      <c r="D86" s="108" t="s">
        <v>281</v>
      </c>
      <c r="E86" s="254"/>
      <c r="F86" s="241"/>
      <c r="G86" s="241"/>
      <c r="H86" s="241"/>
      <c r="I86" s="244"/>
      <c r="J86" s="244"/>
      <c r="K86" s="244"/>
      <c r="L86" s="244"/>
      <c r="M86" s="244"/>
      <c r="N86" s="244"/>
      <c r="O86" s="263"/>
      <c r="P86" s="266"/>
      <c r="Q86" s="250"/>
      <c r="R86" s="250"/>
      <c r="S86" s="293"/>
      <c r="V86" s="238"/>
    </row>
    <row r="87" spans="1:26" ht="15" thickBot="1" x14ac:dyDescent="0.4">
      <c r="A87" s="200"/>
      <c r="B87" s="242"/>
      <c r="C87" s="129" t="s">
        <v>369</v>
      </c>
      <c r="D87" s="108" t="s">
        <v>289</v>
      </c>
      <c r="E87" s="255"/>
      <c r="F87" s="242"/>
      <c r="G87" s="242"/>
      <c r="H87" s="242"/>
      <c r="I87" s="256"/>
      <c r="J87" s="256"/>
      <c r="K87" s="256"/>
      <c r="L87" s="256"/>
      <c r="M87" s="256"/>
      <c r="N87" s="256"/>
      <c r="O87" s="264"/>
      <c r="P87" s="267"/>
      <c r="Q87" s="251"/>
      <c r="R87" s="251"/>
      <c r="S87" s="293"/>
      <c r="V87" s="252"/>
    </row>
    <row r="88" spans="1:26" ht="14.5" customHeight="1" x14ac:dyDescent="0.35">
      <c r="A88" s="199" t="s">
        <v>94</v>
      </c>
      <c r="B88" s="240" t="s">
        <v>108</v>
      </c>
      <c r="C88" s="132" t="s">
        <v>370</v>
      </c>
      <c r="D88" s="119" t="s">
        <v>289</v>
      </c>
      <c r="E88" s="253" t="s">
        <v>281</v>
      </c>
      <c r="F88" s="240">
        <f ca="1">COUNTIFS(INDIRECT("RAG!$C$"&amp;$V12&amp;":$BB$"&amp;$V12),F$11,RAG!$C$3:$BB$3,$B88)</f>
        <v>0</v>
      </c>
      <c r="G88" s="240">
        <f ca="1">COUNTIFS(INDIRECT("RAG!$C$"&amp;$V12&amp;":$BB$"&amp;$V12),G$11,RAG!$C$3:$BB$3,$B88)</f>
        <v>0</v>
      </c>
      <c r="H88" s="240">
        <f ca="1">COUNTIFS(INDIRECT("RAG!$C$"&amp;$V12&amp;":$BB$"&amp;$V12),H$11,RAG!$C$3:$BB$3,$B88)</f>
        <v>1</v>
      </c>
      <c r="I88" s="243" t="s">
        <v>231</v>
      </c>
      <c r="J88" s="243" t="s">
        <v>231</v>
      </c>
      <c r="K88" s="243" t="s">
        <v>231</v>
      </c>
      <c r="L88" s="243" t="s">
        <v>231</v>
      </c>
      <c r="M88" s="243" t="s">
        <v>231</v>
      </c>
      <c r="N88" s="243" t="s">
        <v>262</v>
      </c>
      <c r="O88" s="246" t="s">
        <v>371</v>
      </c>
      <c r="P88" s="231" t="s">
        <v>289</v>
      </c>
      <c r="Q88" s="234"/>
      <c r="R88" s="234" t="s">
        <v>512</v>
      </c>
      <c r="S88" s="293"/>
      <c r="V88" s="237"/>
      <c r="Z88" t="str">
        <f>IF(R88&gt;0,B88&amp;":"&amp;R88&amp;"
","")</f>
        <v xml:space="preserve">IIA14:Local Plan policy CE1 Reducing and Managing Waste requires adequate general waste, recycling and organic material facilities to be delivered in a development, as well requires developments to apply circular economy principles in order to improve resource efficiency.
</v>
      </c>
    </row>
    <row r="89" spans="1:26" x14ac:dyDescent="0.35">
      <c r="A89" s="201"/>
      <c r="B89" s="241"/>
      <c r="C89" s="131" t="s">
        <v>372</v>
      </c>
      <c r="D89" s="108" t="s">
        <v>289</v>
      </c>
      <c r="E89" s="254"/>
      <c r="F89" s="241"/>
      <c r="G89" s="241"/>
      <c r="H89" s="241"/>
      <c r="I89" s="244"/>
      <c r="J89" s="244"/>
      <c r="K89" s="244"/>
      <c r="L89" s="244"/>
      <c r="M89" s="244"/>
      <c r="N89" s="244"/>
      <c r="O89" s="187"/>
      <c r="P89" s="232"/>
      <c r="Q89" s="235"/>
      <c r="R89" s="235"/>
      <c r="S89" s="293"/>
      <c r="V89" s="238"/>
    </row>
    <row r="90" spans="1:26" x14ac:dyDescent="0.35">
      <c r="A90" s="201"/>
      <c r="B90" s="241"/>
      <c r="C90" s="131" t="s">
        <v>373</v>
      </c>
      <c r="D90" s="108" t="s">
        <v>289</v>
      </c>
      <c r="E90" s="254"/>
      <c r="F90" s="241"/>
      <c r="G90" s="241"/>
      <c r="H90" s="241"/>
      <c r="I90" s="244"/>
      <c r="J90" s="244"/>
      <c r="K90" s="244"/>
      <c r="L90" s="244"/>
      <c r="M90" s="244"/>
      <c r="N90" s="244"/>
      <c r="O90" s="187"/>
      <c r="P90" s="232"/>
      <c r="Q90" s="235"/>
      <c r="R90" s="235"/>
      <c r="S90" s="293"/>
      <c r="V90" s="238"/>
    </row>
    <row r="91" spans="1:26" ht="90.65" customHeight="1" thickBot="1" x14ac:dyDescent="0.4">
      <c r="A91" s="202"/>
      <c r="B91" s="242"/>
      <c r="C91" s="133" t="s">
        <v>374</v>
      </c>
      <c r="D91" s="143" t="s">
        <v>281</v>
      </c>
      <c r="E91" s="255"/>
      <c r="F91" s="242"/>
      <c r="G91" s="242"/>
      <c r="H91" s="242"/>
      <c r="I91" s="245"/>
      <c r="J91" s="245"/>
      <c r="K91" s="245"/>
      <c r="L91" s="245"/>
      <c r="M91" s="245"/>
      <c r="N91" s="245"/>
      <c r="O91" s="257"/>
      <c r="P91" s="233"/>
      <c r="Q91" s="236"/>
      <c r="R91" s="236"/>
      <c r="S91" s="293"/>
      <c r="V91" s="239"/>
      <c r="W91" s="120" t="str">
        <f>IF(N91='[4]Drop downs'!$G$2,B91&amp;": "&amp;O91&amp;""," ")</f>
        <v xml:space="preserve"> </v>
      </c>
      <c r="X91" s="120"/>
    </row>
    <row r="94" spans="1:26" s="111" customFormat="1" x14ac:dyDescent="0.35">
      <c r="A94"/>
      <c r="B94"/>
      <c r="C94"/>
      <c r="D94"/>
      <c r="E94"/>
      <c r="F94"/>
      <c r="G94"/>
      <c r="H94"/>
      <c r="I94"/>
      <c r="J94"/>
      <c r="K94"/>
      <c r="L94"/>
      <c r="M94"/>
      <c r="N94"/>
      <c r="O94"/>
      <c r="P94"/>
      <c r="Q94"/>
      <c r="R94"/>
      <c r="S94" s="155"/>
    </row>
  </sheetData>
  <sheetProtection algorithmName="SHA-512" hashValue="IttTsSDzMTmNl3oaGQzEUKFlo3+DL872ctvQPj7UeO4cZEo7YBXFwH08NCefFTQ262krp/yYQrH+YtdHmyAQnw==" saltValue="/pwUzWo95jREAFZPJXti1g==" spinCount="100000" sheet="1" objects="1" scenarios="1"/>
  <autoFilter ref="A11:Q91" xr:uid="{D2C47CAF-421C-4D58-AA7A-22430CCF83D7}"/>
  <mergeCells count="262">
    <mergeCell ref="S81:S87"/>
    <mergeCell ref="S88:S91"/>
    <mergeCell ref="S24:S31"/>
    <mergeCell ref="S32:S39"/>
    <mergeCell ref="S40:S45"/>
    <mergeCell ref="S46:S50"/>
    <mergeCell ref="S51:S52"/>
    <mergeCell ref="S53:S57"/>
    <mergeCell ref="S58:S60"/>
    <mergeCell ref="S61:S68"/>
    <mergeCell ref="S69:S75"/>
    <mergeCell ref="S22:S23"/>
    <mergeCell ref="C1:D1"/>
    <mergeCell ref="C2:D2"/>
    <mergeCell ref="C3:D3"/>
    <mergeCell ref="C4:D4"/>
    <mergeCell ref="C5:D5"/>
    <mergeCell ref="C6:D6"/>
    <mergeCell ref="C7:D7"/>
    <mergeCell ref="C8:D8"/>
    <mergeCell ref="A10:C10"/>
    <mergeCell ref="I10:R10"/>
    <mergeCell ref="A12:A21"/>
    <mergeCell ref="B12:B21"/>
    <mergeCell ref="E12:E21"/>
    <mergeCell ref="F12:F21"/>
    <mergeCell ref="G12:G21"/>
    <mergeCell ref="H12:H21"/>
    <mergeCell ref="O12:O21"/>
    <mergeCell ref="P12:P21"/>
    <mergeCell ref="Q12:Q21"/>
    <mergeCell ref="R12:R21"/>
    <mergeCell ref="S12:S21"/>
    <mergeCell ref="V12:V21"/>
    <mergeCell ref="A22:A23"/>
    <mergeCell ref="B22:B23"/>
    <mergeCell ref="E22:E23"/>
    <mergeCell ref="F22:F23"/>
    <mergeCell ref="G22:G23"/>
    <mergeCell ref="I12:I21"/>
    <mergeCell ref="J12:J21"/>
    <mergeCell ref="K12:K21"/>
    <mergeCell ref="L12:L21"/>
    <mergeCell ref="M12:M21"/>
    <mergeCell ref="N12:N21"/>
    <mergeCell ref="N22:N23"/>
    <mergeCell ref="O22:O23"/>
    <mergeCell ref="P22:P23"/>
    <mergeCell ref="Q22:Q23"/>
    <mergeCell ref="R22:R23"/>
    <mergeCell ref="V22:V23"/>
    <mergeCell ref="H22:H23"/>
    <mergeCell ref="I22:I23"/>
    <mergeCell ref="J22:J23"/>
    <mergeCell ref="K22:K23"/>
    <mergeCell ref="L22:L23"/>
    <mergeCell ref="M22:M23"/>
    <mergeCell ref="O24:O31"/>
    <mergeCell ref="P24:P31"/>
    <mergeCell ref="Q24:Q31"/>
    <mergeCell ref="R24:R31"/>
    <mergeCell ref="V24:V31"/>
    <mergeCell ref="A32:A39"/>
    <mergeCell ref="B32:B39"/>
    <mergeCell ref="E32:E39"/>
    <mergeCell ref="F32:F39"/>
    <mergeCell ref="G32:G39"/>
    <mergeCell ref="I24:I31"/>
    <mergeCell ref="J24:J31"/>
    <mergeCell ref="K24:K31"/>
    <mergeCell ref="L24:L31"/>
    <mergeCell ref="M24:M31"/>
    <mergeCell ref="N24:N31"/>
    <mergeCell ref="A24:A31"/>
    <mergeCell ref="B24:B31"/>
    <mergeCell ref="E24:E31"/>
    <mergeCell ref="F24:F31"/>
    <mergeCell ref="G24:G31"/>
    <mergeCell ref="H24:H31"/>
    <mergeCell ref="N32:N39"/>
    <mergeCell ref="O32:O39"/>
    <mergeCell ref="P32:P39"/>
    <mergeCell ref="Q32:Q39"/>
    <mergeCell ref="R32:R39"/>
    <mergeCell ref="V32:V39"/>
    <mergeCell ref="H32:H39"/>
    <mergeCell ref="I32:I39"/>
    <mergeCell ref="J32:J39"/>
    <mergeCell ref="K32:K39"/>
    <mergeCell ref="L32:L39"/>
    <mergeCell ref="M32:M39"/>
    <mergeCell ref="O40:O45"/>
    <mergeCell ref="P40:P45"/>
    <mergeCell ref="Q40:Q45"/>
    <mergeCell ref="R40:R45"/>
    <mergeCell ref="V40:V45"/>
    <mergeCell ref="A46:A50"/>
    <mergeCell ref="B46:B50"/>
    <mergeCell ref="E46:E50"/>
    <mergeCell ref="F46:F50"/>
    <mergeCell ref="G46:G50"/>
    <mergeCell ref="I40:I45"/>
    <mergeCell ref="J40:J45"/>
    <mergeCell ref="K40:K45"/>
    <mergeCell ref="L40:L45"/>
    <mergeCell ref="M40:M45"/>
    <mergeCell ref="N40:N45"/>
    <mergeCell ref="A40:A45"/>
    <mergeCell ref="B40:B45"/>
    <mergeCell ref="E40:E45"/>
    <mergeCell ref="F40:F45"/>
    <mergeCell ref="G40:G45"/>
    <mergeCell ref="H40:H45"/>
    <mergeCell ref="N46:N50"/>
    <mergeCell ref="O46:O50"/>
    <mergeCell ref="P46:P50"/>
    <mergeCell ref="Q46:Q50"/>
    <mergeCell ref="R46:R50"/>
    <mergeCell ref="V46:V50"/>
    <mergeCell ref="H46:H50"/>
    <mergeCell ref="I46:I50"/>
    <mergeCell ref="J46:J50"/>
    <mergeCell ref="K46:K50"/>
    <mergeCell ref="L46:L50"/>
    <mergeCell ref="M46:M50"/>
    <mergeCell ref="O51:O52"/>
    <mergeCell ref="P51:P52"/>
    <mergeCell ref="Q51:Q52"/>
    <mergeCell ref="R51:R52"/>
    <mergeCell ref="V51:V52"/>
    <mergeCell ref="A53:A57"/>
    <mergeCell ref="B53:B57"/>
    <mergeCell ref="E53:E57"/>
    <mergeCell ref="F53:F57"/>
    <mergeCell ref="G53:G57"/>
    <mergeCell ref="I51:I52"/>
    <mergeCell ref="J51:J52"/>
    <mergeCell ref="K51:K52"/>
    <mergeCell ref="L51:L52"/>
    <mergeCell ref="M51:M52"/>
    <mergeCell ref="N51:N52"/>
    <mergeCell ref="A51:A52"/>
    <mergeCell ref="B51:B52"/>
    <mergeCell ref="E51:E52"/>
    <mergeCell ref="F51:F52"/>
    <mergeCell ref="G51:G52"/>
    <mergeCell ref="H51:H52"/>
    <mergeCell ref="N53:N57"/>
    <mergeCell ref="O53:O57"/>
    <mergeCell ref="P53:P57"/>
    <mergeCell ref="Q53:Q57"/>
    <mergeCell ref="R53:R57"/>
    <mergeCell ref="V53:V57"/>
    <mergeCell ref="H53:H57"/>
    <mergeCell ref="I53:I57"/>
    <mergeCell ref="J53:J57"/>
    <mergeCell ref="K53:K57"/>
    <mergeCell ref="L53:L57"/>
    <mergeCell ref="M53:M57"/>
    <mergeCell ref="O58:O60"/>
    <mergeCell ref="P58:P60"/>
    <mergeCell ref="Q58:Q60"/>
    <mergeCell ref="R58:R60"/>
    <mergeCell ref="V58:V60"/>
    <mergeCell ref="A61:A68"/>
    <mergeCell ref="B61:B68"/>
    <mergeCell ref="E61:E68"/>
    <mergeCell ref="F61:F68"/>
    <mergeCell ref="G61:G68"/>
    <mergeCell ref="I58:I60"/>
    <mergeCell ref="J58:J60"/>
    <mergeCell ref="K58:K60"/>
    <mergeCell ref="L58:L60"/>
    <mergeCell ref="M58:M60"/>
    <mergeCell ref="N58:N60"/>
    <mergeCell ref="A58:A60"/>
    <mergeCell ref="B58:B60"/>
    <mergeCell ref="E58:E60"/>
    <mergeCell ref="F58:F60"/>
    <mergeCell ref="G58:G60"/>
    <mergeCell ref="H58:H60"/>
    <mergeCell ref="N61:N68"/>
    <mergeCell ref="O61:O68"/>
    <mergeCell ref="P61:P68"/>
    <mergeCell ref="Q61:Q68"/>
    <mergeCell ref="R61:R68"/>
    <mergeCell ref="V61:V68"/>
    <mergeCell ref="H61:H68"/>
    <mergeCell ref="I61:I68"/>
    <mergeCell ref="J61:J68"/>
    <mergeCell ref="K61:K68"/>
    <mergeCell ref="L61:L68"/>
    <mergeCell ref="M61:M68"/>
    <mergeCell ref="O69:O75"/>
    <mergeCell ref="P69:P75"/>
    <mergeCell ref="Q69:Q75"/>
    <mergeCell ref="R69:R75"/>
    <mergeCell ref="V69:V75"/>
    <mergeCell ref="A76:A80"/>
    <mergeCell ref="B76:B80"/>
    <mergeCell ref="E76:E80"/>
    <mergeCell ref="F76:F80"/>
    <mergeCell ref="G76:G80"/>
    <mergeCell ref="I69:I75"/>
    <mergeCell ref="J69:J75"/>
    <mergeCell ref="K69:K75"/>
    <mergeCell ref="L69:L75"/>
    <mergeCell ref="M69:M75"/>
    <mergeCell ref="N69:N75"/>
    <mergeCell ref="A69:A75"/>
    <mergeCell ref="B69:B75"/>
    <mergeCell ref="E69:E75"/>
    <mergeCell ref="F69:F75"/>
    <mergeCell ref="G69:G75"/>
    <mergeCell ref="H69:H75"/>
    <mergeCell ref="N76:N80"/>
    <mergeCell ref="O76:O80"/>
    <mergeCell ref="P76:P80"/>
    <mergeCell ref="Q76:Q80"/>
    <mergeCell ref="R76:R80"/>
    <mergeCell ref="V76:V80"/>
    <mergeCell ref="H76:H80"/>
    <mergeCell ref="I76:I80"/>
    <mergeCell ref="J76:J80"/>
    <mergeCell ref="K76:K80"/>
    <mergeCell ref="L76:L80"/>
    <mergeCell ref="M76:M80"/>
    <mergeCell ref="S76:S80"/>
    <mergeCell ref="O81:O87"/>
    <mergeCell ref="P81:P87"/>
    <mergeCell ref="Q81:Q87"/>
    <mergeCell ref="R81:R87"/>
    <mergeCell ref="V81:V87"/>
    <mergeCell ref="A88:A91"/>
    <mergeCell ref="B88:B91"/>
    <mergeCell ref="E88:E91"/>
    <mergeCell ref="F88:F91"/>
    <mergeCell ref="G88:G91"/>
    <mergeCell ref="I81:I87"/>
    <mergeCell ref="J81:J87"/>
    <mergeCell ref="K81:K87"/>
    <mergeCell ref="L81:L87"/>
    <mergeCell ref="M81:M87"/>
    <mergeCell ref="N81:N87"/>
    <mergeCell ref="A81:A87"/>
    <mergeCell ref="B81:B87"/>
    <mergeCell ref="E81:E87"/>
    <mergeCell ref="F81:F87"/>
    <mergeCell ref="G81:G87"/>
    <mergeCell ref="H81:H87"/>
    <mergeCell ref="N88:N91"/>
    <mergeCell ref="O88:O91"/>
    <mergeCell ref="P88:P91"/>
    <mergeCell ref="Q88:Q91"/>
    <mergeCell ref="R88:R91"/>
    <mergeCell ref="V88:V91"/>
    <mergeCell ref="H88:H91"/>
    <mergeCell ref="I88:I91"/>
    <mergeCell ref="J88:J91"/>
    <mergeCell ref="K88:K91"/>
    <mergeCell ref="L88:L91"/>
    <mergeCell ref="M88:M91"/>
  </mergeCells>
  <conditionalFormatting sqref="C12:D91">
    <cfRule type="expression" dxfId="86" priority="1">
      <formula>$D12="No"</formula>
    </cfRule>
  </conditionalFormatting>
  <conditionalFormatting sqref="F12:F91">
    <cfRule type="cellIs" dxfId="85" priority="4" operator="greaterThan">
      <formula>0</formula>
    </cfRule>
  </conditionalFormatting>
  <conditionalFormatting sqref="G12:G91">
    <cfRule type="cellIs" dxfId="84" priority="3" operator="greaterThan">
      <formula>0</formula>
    </cfRule>
  </conditionalFormatting>
  <conditionalFormatting sqref="H12:H91">
    <cfRule type="cellIs" dxfId="83" priority="2" operator="greaterThan">
      <formula>0</formula>
    </cfRule>
  </conditionalFormatting>
  <conditionalFormatting sqref="N12">
    <cfRule type="cellIs" dxfId="82" priority="32" operator="equal">
      <formula>"Minor Positive"</formula>
    </cfRule>
    <cfRule type="cellIs" dxfId="81" priority="34" operator="equal">
      <formula>"Neutral"</formula>
    </cfRule>
    <cfRule type="cellIs" dxfId="80" priority="33" operator="equal">
      <formula>"Significant Positive"</formula>
    </cfRule>
    <cfRule type="cellIs" dxfId="79" priority="30" operator="equal">
      <formula>"Minor Negative"</formula>
    </cfRule>
    <cfRule type="cellIs" dxfId="78" priority="31" operator="equal">
      <formula>"Significant Negative"</formula>
    </cfRule>
  </conditionalFormatting>
  <conditionalFormatting sqref="N22">
    <cfRule type="cellIs" dxfId="77" priority="35" operator="equal">
      <formula>"Significant Negative"</formula>
    </cfRule>
    <cfRule type="cellIs" dxfId="76" priority="36" operator="equal">
      <formula>"Minor Negative"</formula>
    </cfRule>
    <cfRule type="cellIs" dxfId="75" priority="37" operator="equal">
      <formula>"Uncertain"</formula>
    </cfRule>
    <cfRule type="cellIs" dxfId="74" priority="38" operator="equal">
      <formula>"Neutral"</formula>
    </cfRule>
    <cfRule type="cellIs" dxfId="73" priority="39" operator="equal">
      <formula>"Minor Positive"</formula>
    </cfRule>
    <cfRule type="cellIs" dxfId="72" priority="40" operator="equal">
      <formula>"Significant Positive"</formula>
    </cfRule>
  </conditionalFormatting>
  <conditionalFormatting sqref="N24">
    <cfRule type="cellIs" dxfId="71" priority="149" operator="equal">
      <formula>"Minor Positive"</formula>
    </cfRule>
    <cfRule type="cellIs" dxfId="70" priority="148" operator="equal">
      <formula>"Neutral"</formula>
    </cfRule>
    <cfRule type="cellIs" dxfId="69" priority="147" operator="equal">
      <formula>"Uncertain"</formula>
    </cfRule>
    <cfRule type="cellIs" dxfId="68" priority="146" operator="equal">
      <formula>"Minor Negative"</formula>
    </cfRule>
    <cfRule type="cellIs" dxfId="67" priority="145" operator="equal">
      <formula>"Significant Negative"</formula>
    </cfRule>
    <cfRule type="cellIs" dxfId="66" priority="150" operator="equal">
      <formula>"Significant Positive"</formula>
    </cfRule>
  </conditionalFormatting>
  <conditionalFormatting sqref="N32">
    <cfRule type="cellIs" dxfId="65" priority="144" operator="equal">
      <formula>"Significant Positive"</formula>
    </cfRule>
    <cfRule type="cellIs" dxfId="64" priority="143" operator="equal">
      <formula>"Minor Positive"</formula>
    </cfRule>
    <cfRule type="cellIs" dxfId="63" priority="142" operator="equal">
      <formula>"Neutral"</formula>
    </cfRule>
    <cfRule type="cellIs" dxfId="62" priority="141" operator="equal">
      <formula>"Uncertain"</formula>
    </cfRule>
    <cfRule type="cellIs" dxfId="61" priority="140" operator="equal">
      <formula>"Minor Negative"</formula>
    </cfRule>
    <cfRule type="cellIs" dxfId="60" priority="139" operator="equal">
      <formula>"Significant Negative"</formula>
    </cfRule>
  </conditionalFormatting>
  <conditionalFormatting sqref="N40">
    <cfRule type="cellIs" dxfId="59" priority="41" operator="equal">
      <formula>"Significant Negative"</formula>
    </cfRule>
    <cfRule type="cellIs" dxfId="58" priority="42" operator="equal">
      <formula>"Minor Negative"</formula>
    </cfRule>
    <cfRule type="cellIs" dxfId="57" priority="43" operator="equal">
      <formula>"Uncertain"</formula>
    </cfRule>
    <cfRule type="cellIs" dxfId="56" priority="44" operator="equal">
      <formula>"Neutral"</formula>
    </cfRule>
    <cfRule type="cellIs" dxfId="55" priority="45" operator="equal">
      <formula>"Minor Positive"</formula>
    </cfRule>
    <cfRule type="cellIs" dxfId="54" priority="46" operator="equal">
      <formula>"Significant Positive"</formula>
    </cfRule>
  </conditionalFormatting>
  <conditionalFormatting sqref="N46">
    <cfRule type="cellIs" dxfId="53" priority="88" operator="equal">
      <formula>"Significant Positive"</formula>
    </cfRule>
    <cfRule type="cellIs" dxfId="52" priority="85" operator="equal">
      <formula>"Uncertain"</formula>
    </cfRule>
    <cfRule type="cellIs" dxfId="51" priority="83" operator="equal">
      <formula>"Significant Negative"</formula>
    </cfRule>
    <cfRule type="cellIs" dxfId="50" priority="87" operator="equal">
      <formula>"Minor Positive"</formula>
    </cfRule>
    <cfRule type="cellIs" dxfId="49" priority="86" operator="equal">
      <formula>"Neutral"</formula>
    </cfRule>
    <cfRule type="cellIs" dxfId="48" priority="84" operator="equal">
      <formula>"Minor Negative"</formula>
    </cfRule>
  </conditionalFormatting>
  <conditionalFormatting sqref="N51">
    <cfRule type="cellIs" dxfId="47" priority="49" operator="equal">
      <formula>"Uncertain"</formula>
    </cfRule>
    <cfRule type="cellIs" dxfId="46" priority="50" operator="equal">
      <formula>"Neutral"</formula>
    </cfRule>
    <cfRule type="cellIs" dxfId="45" priority="51" operator="equal">
      <formula>"Minor Positive"</formula>
    </cfRule>
    <cfRule type="cellIs" dxfId="44" priority="52" operator="equal">
      <formula>"Significant Positive"</formula>
    </cfRule>
    <cfRule type="cellIs" dxfId="43" priority="47" operator="equal">
      <formula>"Significant Negative"</formula>
    </cfRule>
    <cfRule type="cellIs" dxfId="42" priority="48" operator="equal">
      <formula>"Minor Negative"</formula>
    </cfRule>
  </conditionalFormatting>
  <conditionalFormatting sqref="N53">
    <cfRule type="cellIs" dxfId="41" priority="91" operator="equal">
      <formula>"Significant Negative"</formula>
    </cfRule>
    <cfRule type="cellIs" dxfId="40" priority="92" operator="equal">
      <formula>"Minor Negative"</formula>
    </cfRule>
    <cfRule type="cellIs" dxfId="39" priority="93" operator="equal">
      <formula>"Uncertain"</formula>
    </cfRule>
    <cfRule type="cellIs" dxfId="38" priority="94" operator="equal">
      <formula>"Neutral"</formula>
    </cfRule>
    <cfRule type="cellIs" dxfId="37" priority="95" operator="equal">
      <formula>"Minor Positive"</formula>
    </cfRule>
    <cfRule type="cellIs" dxfId="36" priority="96" operator="equal">
      <formula>"Significant Positive"</formula>
    </cfRule>
  </conditionalFormatting>
  <conditionalFormatting sqref="N58">
    <cfRule type="cellIs" dxfId="35" priority="17" operator="equal">
      <formula>"Uncertain"</formula>
    </cfRule>
    <cfRule type="cellIs" dxfId="34" priority="16" operator="equal">
      <formula>"Minor Negative"</formula>
    </cfRule>
    <cfRule type="cellIs" dxfId="33" priority="15" operator="equal">
      <formula>"Significant Negative"</formula>
    </cfRule>
    <cfRule type="cellIs" dxfId="32" priority="20" operator="equal">
      <formula>"Significant Positive"</formula>
    </cfRule>
    <cfRule type="cellIs" dxfId="31" priority="19" operator="equal">
      <formula>"Minor Positive"</formula>
    </cfRule>
    <cfRule type="cellIs" dxfId="30" priority="18" operator="equal">
      <formula>"Neutral"</formula>
    </cfRule>
  </conditionalFormatting>
  <conditionalFormatting sqref="N61">
    <cfRule type="cellIs" dxfId="29" priority="59" operator="equal">
      <formula>"Significant Negative"</formula>
    </cfRule>
    <cfRule type="cellIs" dxfId="28" priority="62" operator="equal">
      <formula>"Neutral"</formula>
    </cfRule>
    <cfRule type="cellIs" dxfId="27" priority="61" operator="equal">
      <formula>"Uncertain"</formula>
    </cfRule>
    <cfRule type="cellIs" dxfId="26" priority="63" operator="equal">
      <formula>"Minor Positive"</formula>
    </cfRule>
    <cfRule type="cellIs" dxfId="25" priority="60" operator="equal">
      <formula>"Minor Negative"</formula>
    </cfRule>
    <cfRule type="cellIs" dxfId="24" priority="64" operator="equal">
      <formula>"Significant Positive"</formula>
    </cfRule>
  </conditionalFormatting>
  <conditionalFormatting sqref="N69">
    <cfRule type="cellIs" dxfId="23" priority="10" operator="equal">
      <formula>"Uncertain"</formula>
    </cfRule>
    <cfRule type="cellIs" dxfId="22" priority="11" operator="equal">
      <formula>"Neutral"</formula>
    </cfRule>
    <cfRule type="cellIs" dxfId="21" priority="12" operator="equal">
      <formula>"Minor Positive"</formula>
    </cfRule>
    <cfRule type="cellIs" dxfId="20" priority="13" operator="equal">
      <formula>"Significant Positive"</formula>
    </cfRule>
    <cfRule type="cellIs" dxfId="19" priority="9" operator="equal">
      <formula>"Minor Negative"</formula>
    </cfRule>
    <cfRule type="cellIs" dxfId="18" priority="8" operator="equal">
      <formula>"Significant Negative"</formula>
    </cfRule>
  </conditionalFormatting>
  <conditionalFormatting sqref="N76">
    <cfRule type="cellIs" dxfId="17" priority="186" operator="equal">
      <formula>"Significant Negative"</formula>
    </cfRule>
    <cfRule type="cellIs" dxfId="16" priority="191" operator="equal">
      <formula>"Significant Positive"</formula>
    </cfRule>
    <cfRule type="cellIs" dxfId="15" priority="187" operator="equal">
      <formula>"Minor Negative"</formula>
    </cfRule>
    <cfRule type="cellIs" dxfId="14" priority="188" operator="equal">
      <formula>"Uncertain"</formula>
    </cfRule>
    <cfRule type="cellIs" dxfId="13" priority="189" operator="equal">
      <formula>"Neutral"</formula>
    </cfRule>
    <cfRule type="cellIs" dxfId="12" priority="190" operator="equal">
      <formula>"Minor Positive"</formula>
    </cfRule>
  </conditionalFormatting>
  <conditionalFormatting sqref="N81">
    <cfRule type="cellIs" dxfId="11" priority="180" operator="equal">
      <formula>"Significant Negative"</formula>
    </cfRule>
    <cfRule type="cellIs" dxfId="10" priority="182" operator="equal">
      <formula>"Uncertain"</formula>
    </cfRule>
    <cfRule type="cellIs" dxfId="9" priority="183" operator="equal">
      <formula>"Neutral"</formula>
    </cfRule>
    <cfRule type="cellIs" dxfId="8" priority="184" operator="equal">
      <formula>"Minor Positive"</formula>
    </cfRule>
    <cfRule type="cellIs" dxfId="7" priority="185" operator="equal">
      <formula>"Significant Positive"</formula>
    </cfRule>
    <cfRule type="cellIs" dxfId="6" priority="181" operator="equal">
      <formula>"Minor Negative"</formula>
    </cfRule>
  </conditionalFormatting>
  <conditionalFormatting sqref="N88">
    <cfRule type="cellIs" dxfId="5" priority="73" operator="equal">
      <formula>"Uncertain"</formula>
    </cfRule>
    <cfRule type="cellIs" dxfId="4" priority="71" operator="equal">
      <formula>"Significant Negative"</formula>
    </cfRule>
    <cfRule type="cellIs" dxfId="3" priority="72" operator="equal">
      <formula>"Minor Negative"</formula>
    </cfRule>
    <cfRule type="cellIs" dxfId="2" priority="76" operator="equal">
      <formula>"Significant Positive"</formula>
    </cfRule>
    <cfRule type="cellIs" dxfId="1" priority="75" operator="equal">
      <formula>"Minor Positive"</formula>
    </cfRule>
    <cfRule type="cellIs" dxfId="0" priority="74" operator="equal">
      <formula>"Neutral"</formula>
    </cfRule>
  </conditionalFormatting>
  <dataValidations count="10">
    <dataValidation type="list" allowBlank="1" showInputMessage="1" showErrorMessage="1" sqref="I12:I91" xr:uid="{5A1CF6FF-4BED-40C4-9A03-2E64ED497EF9}">
      <formula1>"Direct,Indirect,N/A"</formula1>
    </dataValidation>
    <dataValidation type="list" allowBlank="1" showInputMessage="1" showErrorMessage="1" sqref="J12 J22:J91" xr:uid="{3305C6DE-F079-4660-9763-C8ABDC1988FB}">
      <formula1>"Low,Medium,High,N/A"</formula1>
    </dataValidation>
    <dataValidation type="list" allowBlank="1" showInputMessage="1" showErrorMessage="1" sqref="K12 K22:K91" xr:uid="{713B54C1-2435-4153-BBE4-CA5B09158285}">
      <formula1>"Short(&lt;5yrs),Short/Medium,Medium(10yrs),Medium/Long,Long(20+yrs),N/A"</formula1>
    </dataValidation>
    <dataValidation type="list" allowBlank="1" showInputMessage="1" showErrorMessage="1" sqref="L12 L22:L91" xr:uid="{BC811B95-03A6-4128-8FA3-8486DB66F5D9}">
      <formula1>"Localised,District-wide,Regional,National,N/A"</formula1>
    </dataValidation>
    <dataValidation type="list" allowBlank="1" showInputMessage="1" showErrorMessage="1" sqref="N88:N91 N12 N22:N80" xr:uid="{94723D5E-0863-4293-97BA-28A8F879D8C1}">
      <formula1>"Significant Positive,Minor Positive,Neutral,Uncertain,Minor Negative,Significant Negative"</formula1>
    </dataValidation>
    <dataValidation type="list" allowBlank="1" showInputMessage="1" showErrorMessage="1" sqref="M22:M91" xr:uid="{9FCF2342-FB5C-4456-A605-102E08E26FBE}">
      <formula1>"Permanent/Irreversible,Permanant/Reversible,Temporary/Irreversible,Temporary/Reversible,N/A"</formula1>
    </dataValidation>
    <dataValidation type="list" allowBlank="1" showInputMessage="1" showErrorMessage="1" sqref="P76:P91 P53:P57" xr:uid="{2C0F5587-AD70-42B6-A98E-269C87CC9536}">
      <formula1>"Yes,No"</formula1>
    </dataValidation>
    <dataValidation type="list" allowBlank="1" showInputMessage="1" showErrorMessage="1" sqref="N81:N87" xr:uid="{C15AA57D-7AE6-40B5-9DD7-85BBDD36F936}">
      <formula1>"Significant Positive,Minor Positive,Neitral,Uncertain,Minor Negative, Significant Negative"</formula1>
    </dataValidation>
    <dataValidation type="list" allowBlank="1" showInputMessage="1" showErrorMessage="1" sqref="D12:D91" xr:uid="{01359D16-6054-4B25-B20B-33736367C44D}">
      <formula1>"Yes, No"</formula1>
    </dataValidation>
    <dataValidation type="list" allowBlank="1" showInputMessage="1" showErrorMessage="1" sqref="M12" xr:uid="{D0776C3F-8525-4B28-871F-2D807D6DE1EB}">
      <formula1>"Permenant/Irreversible,Permenant/Reversible,Temporary/Irreversible,Temporary/Reversible,N/A"</formula1>
    </dataValidation>
  </dataValidation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992B2C80E477419067011E39018375" ma:contentTypeVersion="15" ma:contentTypeDescription="Create a new document." ma:contentTypeScope="" ma:versionID="8bae90f09fdebcc2269460528ab0dc0b">
  <xsd:schema xmlns:xsd="http://www.w3.org/2001/XMLSchema" xmlns:xs="http://www.w3.org/2001/XMLSchema" xmlns:p="http://schemas.microsoft.com/office/2006/metadata/properties" xmlns:ns2="5ea9dc71-9d9c-4e04-b29a-0ad030174d82" xmlns:ns3="4dea83eb-9d6d-43c2-8e9f-3e057dc545a7" targetNamespace="http://schemas.microsoft.com/office/2006/metadata/properties" ma:root="true" ma:fieldsID="3488308492b3c045146a6e986585214f" ns2:_="" ns3:_="">
    <xsd:import namespace="5ea9dc71-9d9c-4e04-b29a-0ad030174d82"/>
    <xsd:import namespace="4dea83eb-9d6d-43c2-8e9f-3e057dc545a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a9dc71-9d9c-4e04-b29a-0ad030174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4dabcf8-0b7b-4cfe-b513-404981d01833"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ea83eb-9d6d-43c2-8e9f-3e057dc545a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dd41950-0217-4fe9-bacb-1691821e2d33}" ma:internalName="TaxCatchAll" ma:showField="CatchAllData" ma:web="4dea83eb-9d6d-43c2-8e9f-3e057dc54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dea83eb-9d6d-43c2-8e9f-3e057dc545a7" xsi:nil="true"/>
    <lcf76f155ced4ddcb4097134ff3c332f xmlns="5ea9dc71-9d9c-4e04-b29a-0ad030174d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750440-1538-41A1-BE7C-AA2B2089E4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a9dc71-9d9c-4e04-b29a-0ad030174d82"/>
    <ds:schemaRef ds:uri="4dea83eb-9d6d-43c2-8e9f-3e057dc54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765CA8-703F-4748-AC92-A949004DC5C4}">
  <ds:schemaRefs>
    <ds:schemaRef ds:uri="http://schemas.microsoft.com/sharepoint/v3/contenttype/forms"/>
  </ds:schemaRefs>
</ds:datastoreItem>
</file>

<file path=customXml/itemProps3.xml><?xml version="1.0" encoding="utf-8"?>
<ds:datastoreItem xmlns:ds="http://schemas.openxmlformats.org/officeDocument/2006/customXml" ds:itemID="{BBC7A3E5-58FF-4A57-907A-B8D3C84D8C03}">
  <ds:schemaRefs>
    <ds:schemaRef ds:uri="http://schemas.microsoft.com/office/2006/metadata/properties"/>
    <ds:schemaRef ds:uri="http://schemas.microsoft.com/office/infopath/2007/PartnerControls"/>
    <ds:schemaRef ds:uri="4dea83eb-9d6d-43c2-8e9f-3e057dc545a7"/>
    <ds:schemaRef ds:uri="5ea9dc71-9d9c-4e04-b29a-0ad030174d8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48</vt:i4>
      </vt:variant>
      <vt:variant>
        <vt:lpstr>Named Ranges</vt:lpstr>
      </vt:variant>
      <vt:variant>
        <vt:i4>1</vt:i4>
      </vt:variant>
    </vt:vector>
  </HeadingPairs>
  <TitlesOfParts>
    <vt:vector size="49" baseType="lpstr">
      <vt:lpstr>Front Page</vt:lpstr>
      <vt:lpstr>Disclaimer</vt:lpstr>
      <vt:lpstr>Methodology</vt:lpstr>
      <vt:lpstr>CEs</vt:lpstr>
      <vt:lpstr>RAG</vt:lpstr>
      <vt:lpstr>Significance Description</vt:lpstr>
      <vt:lpstr>Summary</vt:lpstr>
      <vt:lpstr>Queens_House_Carpark</vt:lpstr>
      <vt:lpstr>Harrow_on_the_Hill</vt:lpstr>
      <vt:lpstr>College_Road</vt:lpstr>
      <vt:lpstr>Havelock_Place</vt:lpstr>
      <vt:lpstr>Station_Road_East</vt:lpstr>
      <vt:lpstr>Greenhill_Way</vt:lpstr>
      <vt:lpstr>Tesco_Station_Road</vt:lpstr>
      <vt:lpstr>Former_Royal_Mail_Office</vt:lpstr>
      <vt:lpstr>Poets_Corner</vt:lpstr>
      <vt:lpstr>Wealdstone_Parole_Office</vt:lpstr>
      <vt:lpstr>Carpark_Ellen_Webb_Drive</vt:lpstr>
      <vt:lpstr>Peel_Road</vt:lpstr>
      <vt:lpstr>Travis_Perkins_Wealdstone</vt:lpstr>
      <vt:lpstr>Byron_Quarter</vt:lpstr>
      <vt:lpstr>Iceland_Wealdstone</vt:lpstr>
      <vt:lpstr>Kodak</vt:lpstr>
      <vt:lpstr>Former_Kodak_Offices</vt:lpstr>
      <vt:lpstr>RNOH</vt:lpstr>
      <vt:lpstr>Watling_Farm</vt:lpstr>
      <vt:lpstr>Waitrose_South_Harrow</vt:lpstr>
      <vt:lpstr>Roxeth_Library_Clinic</vt:lpstr>
      <vt:lpstr>Northolt_Rd_Nursery</vt:lpstr>
      <vt:lpstr>Grange_Farm</vt:lpstr>
      <vt:lpstr>Harrow_School_Estate</vt:lpstr>
      <vt:lpstr>Brethrens_Meeting_Hall</vt:lpstr>
      <vt:lpstr>Rayners_Lane_Station_Carpark</vt:lpstr>
      <vt:lpstr>Harrow_West_Conservative</vt:lpstr>
      <vt:lpstr>Pinner_Telephone_Exchange</vt:lpstr>
      <vt:lpstr>Harrow_View_Telephone_Exchange</vt:lpstr>
      <vt:lpstr>North_Harrow_Methodist_Church</vt:lpstr>
      <vt:lpstr>Hatch_End_Telephone_Exchange</vt:lpstr>
      <vt:lpstr>Harrow_Arts_Centre</vt:lpstr>
      <vt:lpstr>Vernon_Lodge</vt:lpstr>
      <vt:lpstr>Belmont_Clinic</vt:lpstr>
      <vt:lpstr>Travellers_Rest_Kenton_Road</vt:lpstr>
      <vt:lpstr>Kenton_Rd_Telephone_Exchange</vt:lpstr>
      <vt:lpstr>Wolstenholme</vt:lpstr>
      <vt:lpstr>Marsh_Lane_Gas_Holders</vt:lpstr>
      <vt:lpstr>Canons_Park_Station_Carpark</vt:lpstr>
      <vt:lpstr>Anmer_Lodge</vt:lpstr>
      <vt:lpstr>Stanmore_Station_Carpark</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Jones</dc:creator>
  <cp:keywords/>
  <dc:description/>
  <cp:lastModifiedBy>Mohammed Azram</cp:lastModifiedBy>
  <cp:revision/>
  <dcterms:created xsi:type="dcterms:W3CDTF">2024-03-19T17:05:18Z</dcterms:created>
  <dcterms:modified xsi:type="dcterms:W3CDTF">2025-02-21T10:20:22Z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0x01010019992B2C80E477419067011E39018375</vt:lpwstr>
  </property>
</Properties>
</file>